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0320" firstSheet="1" activeTab="2"/>
  </bookViews>
  <sheets>
    <sheet name="Balance Sheet 1997" sheetId="1" r:id="rId1"/>
    <sheet name="P&amp;L Account 1997 " sheetId="2" r:id="rId2"/>
    <sheet name="Consol Balance Sheet 1997" sheetId="3" r:id="rId3"/>
    <sheet name="Consol P &amp; L Account 1997" sheetId="4" r:id="rId4"/>
  </sheets>
  <definedNames>
    <definedName name="_xlnm.Print_Area" localSheetId="0">'Balance Sheet 1997'!$A$1:$X$78</definedName>
    <definedName name="_xlnm.Print_Area" localSheetId="1">'P&amp;L Account 1997 '!$A$1:$S$43</definedName>
  </definedNames>
  <calcPr fullCalcOnLoad="1"/>
</workbook>
</file>

<file path=xl/sharedStrings.xml><?xml version="1.0" encoding="utf-8"?>
<sst xmlns="http://schemas.openxmlformats.org/spreadsheetml/2006/main" count="357" uniqueCount="308">
  <si>
    <t>ΠΑΘΗΤΙΚΟ</t>
  </si>
  <si>
    <t>MOTOR OIL (HELLAS) CORINTH REFINERIES S.A.</t>
  </si>
  <si>
    <t>HEADQUARTERS: ATHENS PREF. REG. No. 1482/01ΑΤ/B/86/300/96</t>
  </si>
  <si>
    <t>FINANCIAL STATEMENTS of DECEMBER 31st 1997</t>
  </si>
  <si>
    <t>27th YEAR (JANUARY 1 - DECEMBER 31 1997)</t>
  </si>
  <si>
    <t>ASSETS</t>
  </si>
  <si>
    <t>12/31/1997</t>
  </si>
  <si>
    <t>12/31/1996</t>
  </si>
  <si>
    <t>Amounts in GrD</t>
  </si>
  <si>
    <t>Acquisition Cost</t>
  </si>
  <si>
    <t>Depreciation</t>
  </si>
  <si>
    <t>Net book value</t>
  </si>
  <si>
    <t>B. PRE-ESTABLISHMENT EXPENSES</t>
  </si>
  <si>
    <t xml:space="preserve"> 2. Deferred Exchange Differences on Loans for</t>
  </si>
  <si>
    <t xml:space="preserve">  Fixed Assets Acquisitions</t>
  </si>
  <si>
    <t xml:space="preserve"> 4. Other Establishment Expenses</t>
  </si>
  <si>
    <t>Total (B)</t>
  </si>
  <si>
    <t>II. Tangible Assets</t>
  </si>
  <si>
    <t xml:space="preserve"> 1. Land</t>
  </si>
  <si>
    <t xml:space="preserve"> 3. Buildings &amp; Technical Installations</t>
  </si>
  <si>
    <t xml:space="preserve"> 4. Machinery - Technical Installations and Other</t>
  </si>
  <si>
    <t xml:space="preserve">  Mechanical Equipment</t>
  </si>
  <si>
    <t xml:space="preserve"> 5. Transportation Means</t>
  </si>
  <si>
    <t xml:space="preserve"> 6. Furniture and Other Equipment</t>
  </si>
  <si>
    <t xml:space="preserve"> 7. Assets under Construction and Prepayments</t>
  </si>
  <si>
    <t>Total Tangible Assets</t>
  </si>
  <si>
    <t>C. FIXED ASSETS</t>
  </si>
  <si>
    <t>III. Investments and Other Non-Current</t>
  </si>
  <si>
    <t xml:space="preserve"> Financial Assets</t>
  </si>
  <si>
    <t xml:space="preserve"> 1. Investments in Affiliated Companies</t>
  </si>
  <si>
    <t xml:space="preserve"> 7. Other Long-term Receivables</t>
  </si>
  <si>
    <t>Total Fixed Assets (C)</t>
  </si>
  <si>
    <t>D. CURRENT ASSETS</t>
  </si>
  <si>
    <t>I. Inventories</t>
  </si>
  <si>
    <t xml:space="preserve"> 1. Merchandise</t>
  </si>
  <si>
    <t xml:space="preserve"> 2. Finished and Semi-finished Products </t>
  </si>
  <si>
    <t xml:space="preserve"> 4. Raw and Auxiliary Materials - Consumable Materials -</t>
  </si>
  <si>
    <t xml:space="preserve">  Spare Parts and Packing Materials</t>
  </si>
  <si>
    <t xml:space="preserve"> 5. Inventories Prepayments</t>
  </si>
  <si>
    <t>II. Receivables</t>
  </si>
  <si>
    <t xml:space="preserve"> 1. Trade Receivable</t>
  </si>
  <si>
    <r>
      <t xml:space="preserve">  </t>
    </r>
    <r>
      <rPr>
        <b/>
        <sz val="8"/>
        <color indexed="18"/>
        <rFont val="Verdana"/>
        <family val="2"/>
      </rPr>
      <t>Less:</t>
    </r>
    <r>
      <rPr>
        <sz val="8"/>
        <color indexed="18"/>
        <rFont val="Verdana"/>
        <family val="2"/>
      </rPr>
      <t xml:space="preserve"> Provisions</t>
    </r>
  </si>
  <si>
    <t xml:space="preserve"> 2. Bills Receivables - In Banks for collection</t>
  </si>
  <si>
    <t xml:space="preserve"> 2a. Cheques Receivable</t>
  </si>
  <si>
    <t xml:space="preserve"> 3. Bills Overdue</t>
  </si>
  <si>
    <t xml:space="preserve"> 5. Short-term Receivables from Affiliated</t>
  </si>
  <si>
    <t xml:space="preserve">  Companies</t>
  </si>
  <si>
    <t xml:space="preserve"> 8. Short-term Deposits</t>
  </si>
  <si>
    <t xml:space="preserve"> 10. Doubtful Receivables</t>
  </si>
  <si>
    <t xml:space="preserve"> 11. Other Receivables</t>
  </si>
  <si>
    <t xml:space="preserve"> 12. Advances and Prepayments</t>
  </si>
  <si>
    <t>IV. Liquid Funds</t>
  </si>
  <si>
    <t xml:space="preserve"> 1. Cash</t>
  </si>
  <si>
    <t xml:space="preserve"> 2. Sight and Time Deposits</t>
  </si>
  <si>
    <t>Total Current Assets (D)</t>
  </si>
  <si>
    <t>E. PREPAYMENTS</t>
  </si>
  <si>
    <t xml:space="preserve"> 1. Prepaid Expenditure</t>
  </si>
  <si>
    <t xml:space="preserve"> 2. Accrued Income</t>
  </si>
  <si>
    <t xml:space="preserve"> 3. Other Prepayment Accounts</t>
  </si>
  <si>
    <t>Total (E)</t>
  </si>
  <si>
    <t>TOTAL ASSETS (Β+C+D+E)</t>
  </si>
  <si>
    <t>MEMO ACCOUNTS</t>
  </si>
  <si>
    <t xml:space="preserve"> 1. Third Party Assets</t>
  </si>
  <si>
    <t xml:space="preserve"> 2. Debit Accounts of Guarantees and Colateral</t>
  </si>
  <si>
    <t xml:space="preserve">  Security</t>
  </si>
  <si>
    <t xml:space="preserve"> 3. Contractual Claims </t>
  </si>
  <si>
    <t xml:space="preserve"> 4. Other Memo Accounts</t>
  </si>
  <si>
    <t>A. SHAREHOLDERS EQUITY</t>
  </si>
  <si>
    <t>I. Share Capital</t>
  </si>
  <si>
    <t xml:space="preserve"> (267,228 shares, νalue 30,000 GrD each)</t>
  </si>
  <si>
    <t xml:space="preserve"> 1. Paid in Share Capital</t>
  </si>
  <si>
    <t>III. Revaluation Reserves - Investment</t>
  </si>
  <si>
    <t>Grants</t>
  </si>
  <si>
    <t xml:space="preserve"> 2. Revaluation Reserves on Land and </t>
  </si>
  <si>
    <t xml:space="preserve">  Buildings</t>
  </si>
  <si>
    <t xml:space="preserve"> 3. Grants for Fixed Assets</t>
  </si>
  <si>
    <t xml:space="preserve"> 5. Special Law Tax-Free Reserves</t>
  </si>
  <si>
    <t>IV. Reserves</t>
  </si>
  <si>
    <t xml:space="preserve"> 1. Legal Reserve</t>
  </si>
  <si>
    <t xml:space="preserve"> 3. Special Reserves</t>
  </si>
  <si>
    <t>V. Retained Earnings</t>
  </si>
  <si>
    <t xml:space="preserve"> Retained Earnings carried forward</t>
  </si>
  <si>
    <t>Total Shareholders Equity (A)</t>
  </si>
  <si>
    <t>B. PROVISIONS FOR RISKS AND CHARGES</t>
  </si>
  <si>
    <t xml:space="preserve"> 1. Provisions for Personnel Dismissal and Retirement</t>
  </si>
  <si>
    <t xml:space="preserve">  Compensation</t>
  </si>
  <si>
    <t xml:space="preserve"> 2. Other Provisions</t>
  </si>
  <si>
    <t>Γ. LIABILITIES</t>
  </si>
  <si>
    <t>I. Long Term Liabilities</t>
  </si>
  <si>
    <t xml:space="preserve"> 2. Bank Loans</t>
  </si>
  <si>
    <t xml:space="preserve"> 7. Long Term Bills of Exchange</t>
  </si>
  <si>
    <r>
      <t xml:space="preserve">  </t>
    </r>
    <r>
      <rPr>
        <b/>
        <sz val="8"/>
        <color indexed="18"/>
        <rFont val="Verdana"/>
        <family val="2"/>
      </rPr>
      <t>Less:</t>
    </r>
    <r>
      <rPr>
        <sz val="8"/>
        <color indexed="18"/>
        <rFont val="Verdana"/>
        <family val="2"/>
      </rPr>
      <t xml:space="preserve"> Unearned Interest</t>
    </r>
  </si>
  <si>
    <t xml:space="preserve"> 8. Other Long Term Liabilities</t>
  </si>
  <si>
    <t>II. Short Term Liabilities</t>
  </si>
  <si>
    <t xml:space="preserve"> 1. Suppliers</t>
  </si>
  <si>
    <t xml:space="preserve"> 2. Bills of Exchange</t>
  </si>
  <si>
    <t xml:space="preserve"> 3. Short Term Bank Loans</t>
  </si>
  <si>
    <t xml:space="preserve"> 4. Customer Advances</t>
  </si>
  <si>
    <t xml:space="preserve"> 5. Taxes and Duties payable</t>
  </si>
  <si>
    <t xml:space="preserve"> 6. Social Security Funds</t>
  </si>
  <si>
    <t xml:space="preserve"> 7. Long Term Liabilities payable within the</t>
  </si>
  <si>
    <t xml:space="preserve">  next Year</t>
  </si>
  <si>
    <t xml:space="preserve"> 11. Other Creditors</t>
  </si>
  <si>
    <t>Total Liabilities (C)</t>
  </si>
  <si>
    <t>D. ACCRUALS</t>
  </si>
  <si>
    <t xml:space="preserve"> 2. Accrued Expenditure</t>
  </si>
  <si>
    <t xml:space="preserve"> 3. Other Accruals</t>
  </si>
  <si>
    <t>Total (D)</t>
  </si>
  <si>
    <t>TOTAL OWNERS EQUITY &amp; LIABILITIES (A+B+C+D)</t>
  </si>
  <si>
    <t xml:space="preserve"> 1. Third Party Liabilities</t>
  </si>
  <si>
    <t xml:space="preserve"> 3. Contractual Obligations</t>
  </si>
  <si>
    <t>PROFIT &amp; LOSS ACCOUNT</t>
  </si>
  <si>
    <t>APPROPRIATION ACCOUNT</t>
  </si>
  <si>
    <t>Year 1996</t>
  </si>
  <si>
    <t>Year 1997</t>
  </si>
  <si>
    <t>I. Operating Results</t>
  </si>
  <si>
    <t xml:space="preserve"> Turnover (Sales)</t>
  </si>
  <si>
    <r>
      <t xml:space="preserve"> </t>
    </r>
    <r>
      <rPr>
        <b/>
        <sz val="8"/>
        <color indexed="62"/>
        <rFont val="Verdana"/>
        <family val="2"/>
      </rPr>
      <t>Less:</t>
    </r>
    <r>
      <rPr>
        <sz val="8"/>
        <color indexed="62"/>
        <rFont val="Verdana"/>
        <family val="2"/>
      </rPr>
      <t xml:space="preserve"> Cost of Sales</t>
    </r>
  </si>
  <si>
    <t xml:space="preserve"> Gross Operating results (Profits)</t>
  </si>
  <si>
    <r>
      <t xml:space="preserve"> </t>
    </r>
    <r>
      <rPr>
        <b/>
        <sz val="8"/>
        <color indexed="62"/>
        <rFont val="Verdana"/>
        <family val="2"/>
      </rPr>
      <t>Plus:</t>
    </r>
    <r>
      <rPr>
        <sz val="8"/>
        <color indexed="62"/>
        <rFont val="Verdana"/>
        <family val="2"/>
      </rPr>
      <t xml:space="preserve"> Other Operating Income</t>
    </r>
  </si>
  <si>
    <t xml:space="preserve"> Total</t>
  </si>
  <si>
    <r>
      <t xml:space="preserve"> </t>
    </r>
    <r>
      <rPr>
        <b/>
        <sz val="8"/>
        <color indexed="62"/>
        <rFont val="Verdana"/>
        <family val="2"/>
      </rPr>
      <t>LESS:</t>
    </r>
    <r>
      <rPr>
        <sz val="8"/>
        <color indexed="62"/>
        <rFont val="Verdana"/>
        <family val="2"/>
      </rPr>
      <t xml:space="preserve">  1. Administration Expenditures</t>
    </r>
  </si>
  <si>
    <t xml:space="preserve">   3. Distribution Expenditure</t>
  </si>
  <si>
    <t xml:space="preserve"> Partial Operating Results (Profits)</t>
  </si>
  <si>
    <t xml:space="preserve">    4. Interest Received and Related Income</t>
  </si>
  <si>
    <t xml:space="preserve">       3. Income from Securities</t>
  </si>
  <si>
    <r>
      <t xml:space="preserve"> </t>
    </r>
    <r>
      <rPr>
        <b/>
        <sz val="8"/>
        <color indexed="62"/>
        <rFont val="Verdana"/>
        <family val="2"/>
      </rPr>
      <t>Plus:</t>
    </r>
    <r>
      <rPr>
        <sz val="8"/>
        <color indexed="62"/>
        <rFont val="Verdana"/>
        <family val="2"/>
      </rPr>
      <t xml:space="preserve">    1. Income from Participations</t>
    </r>
  </si>
  <si>
    <r>
      <t xml:space="preserve"> </t>
    </r>
    <r>
      <rPr>
        <b/>
        <sz val="8"/>
        <color indexed="62"/>
        <rFont val="Verdana"/>
        <family val="2"/>
      </rPr>
      <t>Less:</t>
    </r>
  </si>
  <si>
    <t xml:space="preserve">    3. Loan Interest and Related Expenditures</t>
  </si>
  <si>
    <t xml:space="preserve"> Total Operating Results (Profits)</t>
  </si>
  <si>
    <t>II. PLUS: Non-Operating Results</t>
  </si>
  <si>
    <t xml:space="preserve">       1. Extraordinary Income</t>
  </si>
  <si>
    <t xml:space="preserve">       2. Extraordinary Profits</t>
  </si>
  <si>
    <r>
      <t xml:space="preserve"> </t>
    </r>
    <r>
      <rPr>
        <b/>
        <sz val="8"/>
        <color indexed="62"/>
        <rFont val="Verdana"/>
        <family val="2"/>
      </rPr>
      <t>Less:</t>
    </r>
    <r>
      <rPr>
        <sz val="8"/>
        <color indexed="62"/>
        <rFont val="Verdana"/>
        <family val="2"/>
      </rPr>
      <t xml:space="preserve">   1. Extraordinary Expenditure</t>
    </r>
  </si>
  <si>
    <t xml:space="preserve">   2. Extraordinary Losses</t>
  </si>
  <si>
    <t xml:space="preserve">   3. Prior Year Expenses</t>
  </si>
  <si>
    <t xml:space="preserve">   4. Provisions for Extraordinary Contingencies</t>
  </si>
  <si>
    <t xml:space="preserve"> Operating and Non-Operating Results (Profits)</t>
  </si>
  <si>
    <r>
      <t xml:space="preserve"> </t>
    </r>
    <r>
      <rPr>
        <b/>
        <sz val="8"/>
        <color indexed="62"/>
        <rFont val="Verdana"/>
        <family val="2"/>
      </rPr>
      <t>Less:</t>
    </r>
    <r>
      <rPr>
        <sz val="8"/>
        <color indexed="62"/>
        <rFont val="Verdana"/>
        <family val="2"/>
      </rPr>
      <t xml:space="preserve"> Total Depreciation of Fixed Assets</t>
    </r>
  </si>
  <si>
    <r>
      <t xml:space="preserve"> </t>
    </r>
    <r>
      <rPr>
        <b/>
        <sz val="8"/>
        <color indexed="62"/>
        <rFont val="Verdana"/>
        <family val="2"/>
      </rPr>
      <t>Less:</t>
    </r>
    <r>
      <rPr>
        <sz val="8"/>
        <color indexed="62"/>
        <rFont val="Verdana"/>
        <family val="2"/>
      </rPr>
      <t xml:space="preserve"> Amounts already included in the operating cost</t>
    </r>
  </si>
  <si>
    <t>EARNINGS (PROFITS) FOR THE YEAR before taxes</t>
  </si>
  <si>
    <t>Earnings (Profits) for the Year</t>
  </si>
  <si>
    <t>Retained Earnings brought forward</t>
  </si>
  <si>
    <t>Tax Differences of Previous Years</t>
  </si>
  <si>
    <t>Total</t>
  </si>
  <si>
    <r>
      <t>LESS</t>
    </r>
    <r>
      <rPr>
        <sz val="8"/>
        <color indexed="18"/>
        <rFont val="Verdana"/>
        <family val="2"/>
      </rPr>
      <t>: 2. Other Non-Operating Taxes</t>
    </r>
  </si>
  <si>
    <t>Profits for Distribution</t>
  </si>
  <si>
    <t>Profits appropriated as follows:</t>
  </si>
  <si>
    <t>1. Legal Reserve</t>
  </si>
  <si>
    <t>2. Dividends</t>
  </si>
  <si>
    <t>6b. Specially Taxed Reserves</t>
  </si>
  <si>
    <t>8. Retained Earnings carried forward</t>
  </si>
  <si>
    <t>6c. Tax-Free Reserves Law 2065/92</t>
  </si>
  <si>
    <t xml:space="preserve"> REG.:1482/01AT/B/86/300/96</t>
  </si>
  <si>
    <t>CONSOLIDATED BALANCE SHEET OF DECEMBER 31st 1998 &amp; DECEMBER 31 1997</t>
  </si>
  <si>
    <t>(JANUARY 1, 1997 - DECEMBER 31 1998)</t>
  </si>
  <si>
    <t>Amounts in drachmas for the fiscal year 1998</t>
  </si>
  <si>
    <t>Amounts in drachmas for the fiscal year 1997</t>
  </si>
  <si>
    <t>Amounts in drachmas for the period 1/1-12/31/1998</t>
  </si>
  <si>
    <t>Amounts in drachmas for the period 1/1-12/31/1997</t>
  </si>
  <si>
    <t>Acquisition Value</t>
  </si>
  <si>
    <t>Re-adjusted Value</t>
  </si>
  <si>
    <t>B</t>
  </si>
  <si>
    <t>ESTABLISHMENT EXPENSES</t>
  </si>
  <si>
    <t>Α</t>
  </si>
  <si>
    <t>OWNERS EQUITY</t>
  </si>
  <si>
    <t>Formation and set-up expenses</t>
  </si>
  <si>
    <t>I</t>
  </si>
  <si>
    <t>Share Capital</t>
  </si>
  <si>
    <t xml:space="preserve">Foreign exchange differences of loans used in the </t>
  </si>
  <si>
    <t>Paid up capital</t>
  </si>
  <si>
    <t>acquisition of fixed assets</t>
  </si>
  <si>
    <t>Other foundation expenses</t>
  </si>
  <si>
    <t>C</t>
  </si>
  <si>
    <t>FIXED ASSETS</t>
  </si>
  <si>
    <t>ΙΙΙ</t>
  </si>
  <si>
    <t xml:space="preserve">Value Adjustments- Investment </t>
  </si>
  <si>
    <t>Subsidies</t>
  </si>
  <si>
    <t>Intangible assets</t>
  </si>
  <si>
    <t>Reserves from value adjustment of other assets</t>
  </si>
  <si>
    <t>Research and development expenses</t>
  </si>
  <si>
    <t>Fixed asset investment subsidies</t>
  </si>
  <si>
    <t>IV</t>
  </si>
  <si>
    <t>Reserves</t>
  </si>
  <si>
    <t>II</t>
  </si>
  <si>
    <t>Tangible Assets</t>
  </si>
  <si>
    <t>Statutory reserve</t>
  </si>
  <si>
    <t>Fields-lots</t>
  </si>
  <si>
    <t>Extraordinary reserves</t>
  </si>
  <si>
    <t>Buildings and technical works</t>
  </si>
  <si>
    <t>4a</t>
  </si>
  <si>
    <t xml:space="preserve">Reserves taxable according to </t>
  </si>
  <si>
    <t xml:space="preserve">Machinery-technical installations and other </t>
  </si>
  <si>
    <t>article 8 of Law 2579/96</t>
  </si>
  <si>
    <t>mechanical equipment</t>
  </si>
  <si>
    <t>Special law untaxed reserves</t>
  </si>
  <si>
    <t>Transportation equipment</t>
  </si>
  <si>
    <t>Furniture and other equipment</t>
  </si>
  <si>
    <t>Fixed assets under construction and down payments</t>
  </si>
  <si>
    <t>V</t>
  </si>
  <si>
    <t>Results carried forward</t>
  </si>
  <si>
    <t>Period's profit carried forward</t>
  </si>
  <si>
    <t>Total Tangible Assets and Intangible Assets (CI+CII)</t>
  </si>
  <si>
    <t xml:space="preserve"> </t>
  </si>
  <si>
    <t>III</t>
  </si>
  <si>
    <t xml:space="preserve">Participations and  other long-term </t>
  </si>
  <si>
    <t>Total Owners Equity (AI+AIII+AIV+AV)</t>
  </si>
  <si>
    <t>Participations in subsidiaries</t>
  </si>
  <si>
    <t>Participations in other companies</t>
  </si>
  <si>
    <t>PROVISIONS FOR CONTINGENCIES AND EXPENSES</t>
  </si>
  <si>
    <t>Other long-term claims</t>
  </si>
  <si>
    <t xml:space="preserve">Personell dismissal and retirement </t>
  </si>
  <si>
    <t>compensation provision</t>
  </si>
  <si>
    <t>Total Fixed Assets (CΙ + CΙΙ + CΙΙΙ)</t>
  </si>
  <si>
    <t>Other provisions</t>
  </si>
  <si>
    <t>LIABILITIES</t>
  </si>
  <si>
    <t>D</t>
  </si>
  <si>
    <t>CURRENT ASSETS</t>
  </si>
  <si>
    <t>Long-term liabilities</t>
  </si>
  <si>
    <t>Stocks</t>
  </si>
  <si>
    <t>Debentures</t>
  </si>
  <si>
    <t>Merchandise</t>
  </si>
  <si>
    <t>Bank loans</t>
  </si>
  <si>
    <t>Finished and semifinished products, byproducts and scrap</t>
  </si>
  <si>
    <t>Long-term bills payable</t>
  </si>
  <si>
    <t>Raw direct and indirect material - Consumable material -</t>
  </si>
  <si>
    <t>Less: interest discount</t>
  </si>
  <si>
    <t>spare parts and containers</t>
  </si>
  <si>
    <t>Other long-term obligations</t>
  </si>
  <si>
    <t>Down payments for stocks</t>
  </si>
  <si>
    <t>Receivables</t>
  </si>
  <si>
    <t>Short-term liabilities</t>
  </si>
  <si>
    <t>Customers</t>
  </si>
  <si>
    <t>Suppliers</t>
  </si>
  <si>
    <t xml:space="preserve">Less: Allowances </t>
  </si>
  <si>
    <t>Bills payable</t>
  </si>
  <si>
    <t>Bills receivable</t>
  </si>
  <si>
    <t>Bills overdue</t>
  </si>
  <si>
    <t>Short-term liabilities to Banks</t>
  </si>
  <si>
    <t>3a</t>
  </si>
  <si>
    <t xml:space="preserve">Cheques Receivable </t>
  </si>
  <si>
    <t>Customers down payments</t>
  </si>
  <si>
    <t>3b</t>
  </si>
  <si>
    <t>Noted cheques receivable</t>
  </si>
  <si>
    <t>Tax and duties payable</t>
  </si>
  <si>
    <t>Short-term receivables from subsidiaries</t>
  </si>
  <si>
    <t>Insurance and pension fund dues</t>
  </si>
  <si>
    <t>Blocked deposits</t>
  </si>
  <si>
    <t>Current instalments of long-term obligations</t>
  </si>
  <si>
    <t>Doubtfull-disputed customers and debtors</t>
  </si>
  <si>
    <t>Dividends payable</t>
  </si>
  <si>
    <t>Sundry debtors</t>
  </si>
  <si>
    <t>Advances and credits control account</t>
  </si>
  <si>
    <t>Total liabilities (CI+CII)</t>
  </si>
  <si>
    <t>Cash</t>
  </si>
  <si>
    <t>Cash on hand</t>
  </si>
  <si>
    <t>Sight and time deposits</t>
  </si>
  <si>
    <t>E.</t>
  </si>
  <si>
    <t>Total current assets (DI + DII +DIV)</t>
  </si>
  <si>
    <t>TRANSIT DEBIT BALANCES</t>
  </si>
  <si>
    <t>TRANSIT CREDIT BALANCES</t>
  </si>
  <si>
    <t>Prepaid expenses</t>
  </si>
  <si>
    <t>Accrued expenses</t>
  </si>
  <si>
    <t>Noncurrent receivables from currently-earned income</t>
  </si>
  <si>
    <t>Other credit transit balances</t>
  </si>
  <si>
    <t>Other transit debit balances</t>
  </si>
  <si>
    <t>GRAND TOTAL ASSETS</t>
  </si>
  <si>
    <t>DEBIT MEMO ACCOUNTS</t>
  </si>
  <si>
    <t>TOTAL OWNERS EQUITY AND LIABILITIES</t>
  </si>
  <si>
    <t>CREDIT MEMO ACCOUNTS</t>
  </si>
  <si>
    <t xml:space="preserve">INCOME STATEMENT </t>
  </si>
  <si>
    <t>NOTES:</t>
  </si>
  <si>
    <t>(January1 -December 31, 1998 &amp; January1 -December 31, 1997)</t>
  </si>
  <si>
    <t>12/31/1998</t>
  </si>
  <si>
    <t>Ι.</t>
  </si>
  <si>
    <t>Operating results</t>
  </si>
  <si>
    <t>Net turnover (sales)</t>
  </si>
  <si>
    <t>Less: cost of goods sold</t>
  </si>
  <si>
    <t>Gross trading profit (or loss)</t>
  </si>
  <si>
    <t>Plus: other operating income</t>
  </si>
  <si>
    <t>Less:</t>
  </si>
  <si>
    <t>Administrative expenses</t>
  </si>
  <si>
    <t>Selling expenses</t>
  </si>
  <si>
    <t>Operating results before financial transactions</t>
  </si>
  <si>
    <t>PLUS:</t>
  </si>
  <si>
    <t>Interest and related income</t>
  </si>
  <si>
    <t>LESS:</t>
  </si>
  <si>
    <t>Interest charges and related expenses</t>
  </si>
  <si>
    <t>Total net operating income before extraodrinary items and taxes</t>
  </si>
  <si>
    <t>PLUS: Extraordinary items</t>
  </si>
  <si>
    <t>Extraordinary income</t>
  </si>
  <si>
    <t>Extraordinary profits</t>
  </si>
  <si>
    <t>Prior period income</t>
  </si>
  <si>
    <t>Income from unused prior period provisions</t>
  </si>
  <si>
    <t>Extraordinary and non-operating expenses</t>
  </si>
  <si>
    <t>Extraordinary losses</t>
  </si>
  <si>
    <t>Prior period expenses</t>
  </si>
  <si>
    <t>Provisions for extraordinary contingencies</t>
  </si>
  <si>
    <t xml:space="preserve">Net income after extraordinary items and before taxes and </t>
  </si>
  <si>
    <t>extra depreciation</t>
  </si>
  <si>
    <t>Less: Total depreciation recorded</t>
  </si>
  <si>
    <t>Less: normal depreciation (included in the operating cost)</t>
  </si>
  <si>
    <t>NET INCOME FOR THE YEAR BEFORE TAX</t>
  </si>
  <si>
    <t>Less: income tax</t>
  </si>
  <si>
    <t>Less: Reserves tax of article 8 Law 2579/98</t>
  </si>
  <si>
    <t>Less: Differences of prior period's tax audit</t>
  </si>
  <si>
    <t>Less: Other taxes not incorporated in the operating cost</t>
  </si>
  <si>
    <t>NET COSOLIDATED RESULTS (PROFITS) FOR THE YEAR</t>
  </si>
</sst>
</file>

<file path=xl/styles.xml><?xml version="1.0" encoding="utf-8"?>
<styleSheet xmlns="http://schemas.openxmlformats.org/spreadsheetml/2006/main">
  <numFmts count="18">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00\)"/>
  </numFmts>
  <fonts count="25">
    <font>
      <sz val="10"/>
      <name val="Arial"/>
      <family val="0"/>
    </font>
    <font>
      <sz val="10"/>
      <color indexed="62"/>
      <name val="Arial"/>
      <family val="0"/>
    </font>
    <font>
      <b/>
      <sz val="18"/>
      <color indexed="62"/>
      <name val="Verdana"/>
      <family val="2"/>
    </font>
    <font>
      <sz val="10"/>
      <color indexed="62"/>
      <name val="Verdana"/>
      <family val="2"/>
    </font>
    <font>
      <sz val="13"/>
      <color indexed="62"/>
      <name val="Verdana"/>
      <family val="2"/>
    </font>
    <font>
      <b/>
      <i/>
      <sz val="10"/>
      <color indexed="62"/>
      <name val="Verdana"/>
      <family val="2"/>
    </font>
    <font>
      <u val="single"/>
      <sz val="10"/>
      <color indexed="62"/>
      <name val="Verdana"/>
      <family val="2"/>
    </font>
    <font>
      <sz val="8"/>
      <color indexed="62"/>
      <name val="Verdana"/>
      <family val="2"/>
    </font>
    <font>
      <b/>
      <sz val="8"/>
      <color indexed="62"/>
      <name val="Verdana"/>
      <family val="2"/>
    </font>
    <font>
      <b/>
      <i/>
      <sz val="12"/>
      <color indexed="62"/>
      <name val="Verdana"/>
      <family val="2"/>
    </font>
    <font>
      <sz val="11"/>
      <color indexed="62"/>
      <name val="Verdana"/>
      <family val="2"/>
    </font>
    <font>
      <u val="single"/>
      <sz val="8"/>
      <color indexed="62"/>
      <name val="Verdana"/>
      <family val="2"/>
    </font>
    <font>
      <u val="single"/>
      <sz val="10"/>
      <color indexed="18"/>
      <name val="Verdana"/>
      <family val="2"/>
    </font>
    <font>
      <sz val="8"/>
      <color indexed="18"/>
      <name val="Verdana"/>
      <family val="2"/>
    </font>
    <font>
      <b/>
      <sz val="8"/>
      <color indexed="18"/>
      <name val="Verdana"/>
      <family val="2"/>
    </font>
    <font>
      <b/>
      <sz val="10"/>
      <color indexed="18"/>
      <name val="Verdana"/>
      <family val="2"/>
    </font>
    <font>
      <sz val="10"/>
      <color indexed="18"/>
      <name val="Verdana"/>
      <family val="2"/>
    </font>
    <font>
      <sz val="10"/>
      <name val="MgNewTimes"/>
      <family val="0"/>
    </font>
    <font>
      <b/>
      <sz val="11"/>
      <color indexed="62"/>
      <name val="Verdana"/>
      <family val="2"/>
    </font>
    <font>
      <b/>
      <sz val="16"/>
      <color indexed="62"/>
      <name val="Verdana"/>
      <family val="2"/>
    </font>
    <font>
      <b/>
      <u val="single"/>
      <sz val="11"/>
      <color indexed="62"/>
      <name val="Verdana"/>
      <family val="2"/>
    </font>
    <font>
      <b/>
      <u val="doubleAccounting"/>
      <sz val="11"/>
      <color indexed="62"/>
      <name val="Verdana"/>
      <family val="2"/>
    </font>
    <font>
      <b/>
      <sz val="9"/>
      <color indexed="62"/>
      <name val="Verdana"/>
      <family val="2"/>
    </font>
    <font>
      <b/>
      <sz val="10"/>
      <color indexed="62"/>
      <name val="Verdana"/>
      <family val="2"/>
    </font>
    <font>
      <b/>
      <u val="single"/>
      <sz val="10"/>
      <color indexed="62"/>
      <name val="Verdana"/>
      <family val="2"/>
    </font>
  </fonts>
  <fills count="2">
    <fill>
      <patternFill/>
    </fill>
    <fill>
      <patternFill patternType="gray125"/>
    </fill>
  </fills>
  <borders count="2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double"/>
    </border>
    <border>
      <left>
        <color indexed="63"/>
      </left>
      <right style="medium"/>
      <top>
        <color indexed="63"/>
      </top>
      <bottom style="thin"/>
    </border>
    <border>
      <left>
        <color indexed="63"/>
      </left>
      <right style="medium"/>
      <top>
        <color indexed="63"/>
      </top>
      <bottom style="double"/>
    </border>
    <border>
      <left>
        <color indexed="63"/>
      </left>
      <right style="medium"/>
      <top style="double"/>
      <bottom style="double"/>
    </border>
    <border>
      <left>
        <color indexed="63"/>
      </left>
      <right>
        <color indexed="63"/>
      </right>
      <top style="double"/>
      <bottom style="double"/>
    </border>
    <border>
      <left>
        <color indexed="63"/>
      </left>
      <right style="medium"/>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3" fontId="17" fillId="0" borderId="0">
      <alignment/>
      <protection/>
    </xf>
    <xf numFmtId="3" fontId="17" fillId="0" borderId="0">
      <alignment/>
      <protection/>
    </xf>
  </cellStyleXfs>
  <cellXfs count="215">
    <xf numFmtId="0" fontId="0" fillId="0" borderId="0" xfId="0" applyAlignment="1">
      <alignment/>
    </xf>
    <xf numFmtId="0" fontId="0" fillId="0" borderId="0" xfId="0" applyBorder="1" applyAlignment="1">
      <alignment/>
    </xf>
    <xf numFmtId="0" fontId="1" fillId="0" borderId="1" xfId="0" applyFont="1" applyBorder="1" applyAlignment="1">
      <alignment/>
    </xf>
    <xf numFmtId="0" fontId="1" fillId="0" borderId="0" xfId="0" applyFont="1" applyAlignment="1">
      <alignment/>
    </xf>
    <xf numFmtId="0" fontId="5" fillId="0" borderId="2" xfId="0" applyFont="1" applyBorder="1" applyAlignment="1">
      <alignment/>
    </xf>
    <xf numFmtId="0" fontId="1" fillId="0" borderId="2" xfId="0" applyFont="1" applyBorder="1" applyAlignment="1">
      <alignment/>
    </xf>
    <xf numFmtId="0" fontId="5" fillId="0" borderId="2" xfId="0" applyFont="1" applyBorder="1" applyAlignment="1">
      <alignment horizontal="right"/>
    </xf>
    <xf numFmtId="0" fontId="3" fillId="0" borderId="0" xfId="0" applyFont="1" applyAlignment="1">
      <alignment/>
    </xf>
    <xf numFmtId="0" fontId="7" fillId="0" borderId="0" xfId="0" applyFont="1" applyAlignment="1">
      <alignment/>
    </xf>
    <xf numFmtId="3" fontId="7" fillId="0" borderId="0" xfId="0" applyNumberFormat="1" applyFont="1" applyAlignment="1">
      <alignment/>
    </xf>
    <xf numFmtId="0" fontId="8" fillId="0" borderId="0" xfId="0" applyFont="1" applyAlignment="1">
      <alignment/>
    </xf>
    <xf numFmtId="0" fontId="7" fillId="0" borderId="0" xfId="0" applyFont="1" applyAlignment="1">
      <alignment horizontal="left" indent="1"/>
    </xf>
    <xf numFmtId="3" fontId="7" fillId="0" borderId="3" xfId="0" applyNumberFormat="1" applyFont="1" applyBorder="1" applyAlignment="1">
      <alignment/>
    </xf>
    <xf numFmtId="0" fontId="1" fillId="0" borderId="0" xfId="0" applyFont="1" applyBorder="1" applyAlignment="1">
      <alignment/>
    </xf>
    <xf numFmtId="0" fontId="7" fillId="0" borderId="0" xfId="0" applyFont="1" applyAlignment="1">
      <alignment horizontal="left" indent="3"/>
    </xf>
    <xf numFmtId="0" fontId="9" fillId="0" borderId="0" xfId="0" applyFont="1" applyAlignment="1">
      <alignment/>
    </xf>
    <xf numFmtId="0" fontId="9" fillId="0" borderId="2" xfId="0" applyFont="1" applyBorder="1" applyAlignment="1">
      <alignment/>
    </xf>
    <xf numFmtId="3" fontId="7" fillId="0" borderId="4" xfId="0" applyNumberFormat="1" applyFont="1" applyBorder="1" applyAlignment="1">
      <alignment/>
    </xf>
    <xf numFmtId="0" fontId="6" fillId="0" borderId="0" xfId="0" applyFont="1" applyAlignment="1">
      <alignment horizontal="center"/>
    </xf>
    <xf numFmtId="0" fontId="6" fillId="0" borderId="1" xfId="0" applyFont="1" applyBorder="1" applyAlignment="1">
      <alignment horizont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1" fillId="0" borderId="8"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9" xfId="0" applyFont="1" applyBorder="1" applyAlignment="1">
      <alignment/>
    </xf>
    <xf numFmtId="0" fontId="0" fillId="0" borderId="9" xfId="0" applyBorder="1" applyAlignment="1">
      <alignment/>
    </xf>
    <xf numFmtId="0" fontId="0" fillId="0" borderId="2" xfId="0" applyBorder="1" applyAlignment="1">
      <alignment/>
    </xf>
    <xf numFmtId="0" fontId="0" fillId="0" borderId="10" xfId="0" applyBorder="1" applyAlignment="1">
      <alignment/>
    </xf>
    <xf numFmtId="0" fontId="0" fillId="0" borderId="11" xfId="0" applyBorder="1" applyAlignment="1">
      <alignment/>
    </xf>
    <xf numFmtId="0" fontId="11" fillId="0" borderId="0" xfId="0" applyFont="1" applyAlignment="1">
      <alignment horizontal="center"/>
    </xf>
    <xf numFmtId="0" fontId="10" fillId="0" borderId="12" xfId="0" applyFont="1" applyBorder="1" applyAlignment="1">
      <alignment horizontal="center"/>
    </xf>
    <xf numFmtId="0" fontId="0" fillId="0" borderId="1"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8" xfId="0" applyBorder="1" applyAlignment="1">
      <alignment/>
    </xf>
    <xf numFmtId="0" fontId="0" fillId="0" borderId="16" xfId="0" applyBorder="1" applyAlignment="1">
      <alignment/>
    </xf>
    <xf numFmtId="0" fontId="1" fillId="0" borderId="17" xfId="0" applyFont="1" applyBorder="1" applyAlignment="1">
      <alignment/>
    </xf>
    <xf numFmtId="0" fontId="8" fillId="0" borderId="0" xfId="0" applyFont="1" applyAlignment="1">
      <alignment horizontal="left" indent="1"/>
    </xf>
    <xf numFmtId="0" fontId="7" fillId="0" borderId="0" xfId="0" applyFont="1" applyAlignment="1">
      <alignment horizontal="left" indent="2"/>
    </xf>
    <xf numFmtId="0" fontId="8" fillId="0" borderId="0" xfId="0" applyFont="1" applyAlignment="1">
      <alignment horizontal="left" indent="3"/>
    </xf>
    <xf numFmtId="0" fontId="8" fillId="0" borderId="0" xfId="0" applyFont="1" applyAlignment="1">
      <alignment horizontal="right"/>
    </xf>
    <xf numFmtId="0" fontId="7" fillId="0" borderId="0" xfId="0" applyFont="1" applyBorder="1" applyAlignment="1">
      <alignment horizontal="left" indent="1"/>
    </xf>
    <xf numFmtId="0" fontId="7" fillId="0" borderId="0" xfId="0" applyFont="1" applyBorder="1" applyAlignment="1">
      <alignment horizontal="left" indent="2"/>
    </xf>
    <xf numFmtId="3" fontId="0" fillId="0" borderId="0" xfId="0" applyNumberFormat="1" applyBorder="1" applyAlignment="1">
      <alignment/>
    </xf>
    <xf numFmtId="0" fontId="7" fillId="0" borderId="3" xfId="0" applyFont="1" applyBorder="1" applyAlignment="1">
      <alignment horizontal="center"/>
    </xf>
    <xf numFmtId="3" fontId="7" fillId="0" borderId="0" xfId="0" applyNumberFormat="1" applyFont="1" applyBorder="1" applyAlignment="1">
      <alignment/>
    </xf>
    <xf numFmtId="0" fontId="7" fillId="0" borderId="0" xfId="0" applyFont="1" applyAlignment="1">
      <alignment horizontal="left" indent="4"/>
    </xf>
    <xf numFmtId="0" fontId="7" fillId="0" borderId="2" xfId="0" applyFont="1" applyBorder="1" applyAlignment="1">
      <alignment/>
    </xf>
    <xf numFmtId="14" fontId="3" fillId="0" borderId="12" xfId="0" applyNumberFormat="1" applyFont="1" applyBorder="1" applyAlignment="1">
      <alignment horizontal="center"/>
    </xf>
    <xf numFmtId="0" fontId="7" fillId="0" borderId="0" xfId="0" applyFont="1" applyBorder="1" applyAlignment="1">
      <alignment/>
    </xf>
    <xf numFmtId="3" fontId="7" fillId="0" borderId="18" xfId="0" applyNumberFormat="1" applyFont="1" applyBorder="1" applyAlignment="1">
      <alignment/>
    </xf>
    <xf numFmtId="3" fontId="8" fillId="0" borderId="0" xfId="0" applyNumberFormat="1" applyFont="1" applyBorder="1" applyAlignment="1">
      <alignment/>
    </xf>
    <xf numFmtId="3" fontId="7" fillId="0" borderId="19" xfId="0" applyNumberFormat="1" applyFont="1" applyBorder="1" applyAlignment="1">
      <alignment/>
    </xf>
    <xf numFmtId="3" fontId="7" fillId="0" borderId="20" xfId="0" applyNumberFormat="1" applyFont="1" applyBorder="1" applyAlignment="1">
      <alignment/>
    </xf>
    <xf numFmtId="3" fontId="7" fillId="0" borderId="21" xfId="0" applyNumberFormat="1" applyFont="1" applyBorder="1" applyAlignment="1">
      <alignment/>
    </xf>
    <xf numFmtId="3" fontId="7" fillId="0" borderId="22" xfId="0" applyNumberFormat="1" applyFont="1" applyBorder="1" applyAlignment="1">
      <alignment/>
    </xf>
    <xf numFmtId="172" fontId="7" fillId="0" borderId="0" xfId="0" applyNumberFormat="1" applyFont="1" applyBorder="1" applyAlignment="1">
      <alignment/>
    </xf>
    <xf numFmtId="3" fontId="7" fillId="0" borderId="0" xfId="0" applyNumberFormat="1" applyFont="1" applyBorder="1" applyAlignment="1">
      <alignment horizontal="left" indent="2"/>
    </xf>
    <xf numFmtId="3" fontId="7" fillId="0" borderId="0" xfId="0" applyNumberFormat="1" applyFont="1" applyAlignment="1">
      <alignment horizontal="right"/>
    </xf>
    <xf numFmtId="3" fontId="7" fillId="0" borderId="3" xfId="0" applyNumberFormat="1" applyFont="1" applyBorder="1" applyAlignment="1">
      <alignment horizontal="right"/>
    </xf>
    <xf numFmtId="0" fontId="8" fillId="0" borderId="0" xfId="0" applyFont="1" applyAlignment="1">
      <alignment horizontal="left"/>
    </xf>
    <xf numFmtId="0" fontId="12" fillId="0" borderId="0" xfId="0" applyFont="1" applyAlignment="1">
      <alignment horizontal="center"/>
    </xf>
    <xf numFmtId="0" fontId="13" fillId="0" borderId="0" xfId="0" applyFont="1" applyAlignment="1">
      <alignment horizontal="left" indent="1"/>
    </xf>
    <xf numFmtId="0" fontId="14" fillId="0" borderId="0" xfId="0" applyFont="1" applyAlignment="1">
      <alignment horizontal="left" indent="1"/>
    </xf>
    <xf numFmtId="3" fontId="13" fillId="0" borderId="0" xfId="0" applyNumberFormat="1" applyFont="1" applyAlignment="1">
      <alignment/>
    </xf>
    <xf numFmtId="3" fontId="13" fillId="0" borderId="3" xfId="0" applyNumberFormat="1" applyFont="1" applyBorder="1" applyAlignment="1">
      <alignment/>
    </xf>
    <xf numFmtId="3" fontId="13" fillId="0" borderId="0" xfId="0" applyNumberFormat="1" applyFont="1" applyBorder="1" applyAlignment="1">
      <alignment/>
    </xf>
    <xf numFmtId="3" fontId="13" fillId="0" borderId="18" xfId="0" applyNumberFormat="1" applyFont="1" applyBorder="1" applyAlignment="1">
      <alignment/>
    </xf>
    <xf numFmtId="3" fontId="13" fillId="0" borderId="4" xfId="0" applyNumberFormat="1" applyFont="1" applyBorder="1" applyAlignment="1">
      <alignment/>
    </xf>
    <xf numFmtId="172" fontId="13" fillId="0" borderId="3" xfId="0" applyNumberFormat="1" applyFont="1" applyBorder="1" applyAlignment="1">
      <alignment/>
    </xf>
    <xf numFmtId="172" fontId="7" fillId="0" borderId="3" xfId="0" applyNumberFormat="1" applyFont="1" applyBorder="1" applyAlignment="1">
      <alignment/>
    </xf>
    <xf numFmtId="0" fontId="9" fillId="0" borderId="2" xfId="0" applyFont="1" applyBorder="1" applyAlignment="1">
      <alignment horizontal="right"/>
    </xf>
    <xf numFmtId="0" fontId="14" fillId="0" borderId="0" xfId="0" applyFont="1" applyAlignment="1">
      <alignment/>
    </xf>
    <xf numFmtId="0" fontId="13" fillId="0" borderId="0" xfId="0" applyFont="1" applyBorder="1" applyAlignment="1">
      <alignment horizontal="left" indent="1"/>
    </xf>
    <xf numFmtId="0" fontId="13" fillId="0" borderId="0" xfId="0" applyFont="1" applyAlignment="1">
      <alignment horizontal="left" indent="2"/>
    </xf>
    <xf numFmtId="0" fontId="14" fillId="0" borderId="0" xfId="0" applyFont="1" applyAlignment="1">
      <alignment horizontal="right"/>
    </xf>
    <xf numFmtId="0" fontId="14" fillId="0" borderId="0" xfId="0" applyFont="1" applyBorder="1" applyAlignment="1">
      <alignment horizontal="left" indent="1"/>
    </xf>
    <xf numFmtId="0" fontId="14" fillId="0" borderId="0" xfId="0" applyFont="1" applyAlignment="1">
      <alignment horizontal="left" indent="3"/>
    </xf>
    <xf numFmtId="0" fontId="13" fillId="0" borderId="0" xfId="0" applyFont="1" applyBorder="1" applyAlignment="1">
      <alignment horizontal="left" indent="2"/>
    </xf>
    <xf numFmtId="0" fontId="14" fillId="0" borderId="0" xfId="0" applyFont="1" applyFill="1" applyBorder="1" applyAlignment="1">
      <alignment horizontal="righ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14" fontId="3" fillId="0" borderId="12" xfId="0" applyNumberFormat="1" applyFont="1" applyBorder="1" applyAlignment="1">
      <alignment horizontal="center"/>
    </xf>
    <xf numFmtId="0" fontId="3" fillId="0" borderId="12" xfId="0" applyFont="1" applyBorder="1" applyAlignment="1">
      <alignment horizontal="center"/>
    </xf>
    <xf numFmtId="0" fontId="12" fillId="0" borderId="1"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0" fillId="0" borderId="2" xfId="0" applyBorder="1" applyAlignment="1">
      <alignment horizontal="center"/>
    </xf>
    <xf numFmtId="3" fontId="10" fillId="0" borderId="0" xfId="21" applyFont="1" applyFill="1" applyBorder="1" applyProtection="1">
      <alignment/>
      <protection locked="0"/>
    </xf>
    <xf numFmtId="3" fontId="18" fillId="0" borderId="0" xfId="21" applyFont="1" applyFill="1" applyBorder="1" applyProtection="1">
      <alignment/>
      <protection locked="0"/>
    </xf>
    <xf numFmtId="3" fontId="18" fillId="0" borderId="0" xfId="21" applyFont="1" applyFill="1" applyProtection="1">
      <alignment/>
      <protection locked="0"/>
    </xf>
    <xf numFmtId="3" fontId="19" fillId="0" borderId="6" xfId="21" applyFont="1" applyFill="1" applyBorder="1" applyAlignment="1" applyProtection="1">
      <alignment horizontal="center"/>
      <protection locked="0"/>
    </xf>
    <xf numFmtId="3" fontId="19" fillId="0" borderId="1" xfId="21" applyFont="1" applyFill="1" applyBorder="1" applyAlignment="1" applyProtection="1">
      <alignment horizontal="center"/>
      <protection locked="0"/>
    </xf>
    <xf numFmtId="3" fontId="19" fillId="0" borderId="5" xfId="21" applyFont="1" applyFill="1" applyBorder="1" applyAlignment="1" applyProtection="1">
      <alignment horizontal="center"/>
      <protection locked="0"/>
    </xf>
    <xf numFmtId="3" fontId="18" fillId="0" borderId="0" xfId="21" applyFont="1" applyFill="1" applyBorder="1" applyAlignment="1" applyProtection="1">
      <alignment horizontal="centerContinuous"/>
      <protection locked="0"/>
    </xf>
    <xf numFmtId="3" fontId="18" fillId="0" borderId="7" xfId="21" applyFont="1" applyFill="1" applyBorder="1" applyAlignment="1" applyProtection="1">
      <alignment horizontal="center"/>
      <protection locked="0"/>
    </xf>
    <xf numFmtId="3" fontId="18" fillId="0" borderId="0" xfId="21" applyFont="1" applyFill="1" applyBorder="1" applyAlignment="1" applyProtection="1">
      <alignment horizontal="center"/>
      <protection locked="0"/>
    </xf>
    <xf numFmtId="3" fontId="18" fillId="0" borderId="10" xfId="21" applyFont="1" applyFill="1" applyBorder="1" applyAlignment="1" applyProtection="1">
      <alignment horizontal="center"/>
      <protection locked="0"/>
    </xf>
    <xf numFmtId="3" fontId="18" fillId="0" borderId="9" xfId="21" applyFont="1" applyFill="1" applyBorder="1" applyAlignment="1" applyProtection="1">
      <alignment horizontal="center"/>
      <protection locked="0"/>
    </xf>
    <xf numFmtId="3" fontId="18" fillId="0" borderId="2" xfId="21" applyFont="1" applyFill="1" applyBorder="1" applyAlignment="1" applyProtection="1">
      <alignment horizontal="center"/>
      <protection locked="0"/>
    </xf>
    <xf numFmtId="3" fontId="18" fillId="0" borderId="11" xfId="21" applyFont="1" applyFill="1" applyBorder="1" applyAlignment="1" applyProtection="1">
      <alignment horizontal="center"/>
      <protection locked="0"/>
    </xf>
    <xf numFmtId="3" fontId="20" fillId="0" borderId="8" xfId="21" applyFont="1" applyFill="1" applyBorder="1" applyProtection="1">
      <alignment/>
      <protection locked="0"/>
    </xf>
    <xf numFmtId="3" fontId="18" fillId="0" borderId="12" xfId="21" applyFont="1" applyFill="1" applyBorder="1" applyProtection="1">
      <alignment/>
      <protection locked="0"/>
    </xf>
    <xf numFmtId="3" fontId="20" fillId="0" borderId="12" xfId="21" applyFont="1" applyFill="1" applyBorder="1" applyProtection="1">
      <alignment/>
      <protection locked="0"/>
    </xf>
    <xf numFmtId="3" fontId="18" fillId="0" borderId="12" xfId="21" applyFont="1" applyFill="1" applyBorder="1" applyAlignment="1" applyProtection="1">
      <alignment horizontal="center" wrapText="1"/>
      <protection locked="0"/>
    </xf>
    <xf numFmtId="3" fontId="18" fillId="0" borderId="16" xfId="21" applyFont="1" applyFill="1" applyBorder="1" applyAlignment="1" applyProtection="1">
      <alignment horizontal="center" wrapText="1"/>
      <protection locked="0"/>
    </xf>
    <xf numFmtId="3" fontId="18" fillId="0" borderId="7" xfId="21" applyFont="1" applyFill="1" applyBorder="1" applyProtection="1">
      <alignment/>
      <protection locked="0"/>
    </xf>
    <xf numFmtId="3" fontId="18" fillId="0" borderId="8" xfId="21" applyFont="1" applyFill="1" applyBorder="1" applyAlignment="1" applyProtection="1">
      <alignment horizontal="left" vertical="center"/>
      <protection locked="0"/>
    </xf>
    <xf numFmtId="3" fontId="18" fillId="0" borderId="12" xfId="21" applyFont="1" applyFill="1" applyBorder="1" applyAlignment="1" applyProtection="1">
      <alignment horizontal="left" vertical="center"/>
      <protection locked="0"/>
    </xf>
    <xf numFmtId="3" fontId="18" fillId="0" borderId="16" xfId="21" applyFont="1" applyFill="1" applyBorder="1" applyAlignment="1" applyProtection="1">
      <alignment horizontal="left" vertical="center"/>
      <protection locked="0"/>
    </xf>
    <xf numFmtId="3" fontId="18" fillId="0" borderId="0" xfId="21" applyFont="1" applyFill="1" applyBorder="1" applyAlignment="1" applyProtection="1">
      <alignment horizontal="left" vertical="center"/>
      <protection locked="0"/>
    </xf>
    <xf numFmtId="3" fontId="18" fillId="0" borderId="0" xfId="21" applyFont="1" applyFill="1" applyBorder="1" applyAlignment="1" applyProtection="1">
      <alignment horizontal="center" vertical="center"/>
      <protection locked="0"/>
    </xf>
    <xf numFmtId="1" fontId="20" fillId="0" borderId="0" xfId="21" applyNumberFormat="1" applyFont="1" applyFill="1" applyBorder="1" applyAlignment="1" applyProtection="1">
      <alignment horizontal="centerContinuous" vertical="center"/>
      <protection locked="0"/>
    </xf>
    <xf numFmtId="3" fontId="18" fillId="0" borderId="0" xfId="21" applyFont="1" applyFill="1" applyBorder="1" applyAlignment="1" applyProtection="1">
      <alignment horizontal="centerContinuous" vertical="center"/>
      <protection locked="0"/>
    </xf>
    <xf numFmtId="0" fontId="10" fillId="0" borderId="0" xfId="0" applyFont="1" applyFill="1" applyBorder="1" applyAlignment="1" applyProtection="1">
      <alignment/>
      <protection locked="0"/>
    </xf>
    <xf numFmtId="3" fontId="18" fillId="0" borderId="15" xfId="21" applyFont="1" applyFill="1" applyBorder="1" applyAlignment="1" applyProtection="1">
      <alignment horizontal="center" wrapText="1"/>
      <protection locked="0"/>
    </xf>
    <xf numFmtId="3" fontId="18" fillId="0" borderId="0" xfId="21" applyFont="1" applyFill="1" applyBorder="1" applyAlignment="1" applyProtection="1">
      <alignment horizontal="center" wrapText="1"/>
      <protection locked="0"/>
    </xf>
    <xf numFmtId="3" fontId="18" fillId="0" borderId="6" xfId="21" applyFont="1" applyFill="1" applyBorder="1" applyProtection="1">
      <alignment/>
      <protection locked="0"/>
    </xf>
    <xf numFmtId="3" fontId="18" fillId="0" borderId="1" xfId="21" applyFont="1" applyFill="1" applyBorder="1" applyProtection="1">
      <alignment/>
      <protection locked="0"/>
    </xf>
    <xf numFmtId="3" fontId="18" fillId="0" borderId="0" xfId="0" applyNumberFormat="1" applyFont="1" applyFill="1" applyBorder="1" applyAlignment="1" applyProtection="1">
      <alignment horizontal="center"/>
      <protection locked="0"/>
    </xf>
    <xf numFmtId="3" fontId="18" fillId="0" borderId="0" xfId="21" applyFont="1" applyFill="1" applyBorder="1" applyAlignment="1" applyProtection="1">
      <alignment horizontal="right"/>
      <protection locked="0"/>
    </xf>
    <xf numFmtId="3" fontId="20" fillId="0" borderId="0" xfId="21" applyFont="1" applyFill="1" applyBorder="1" applyAlignment="1" applyProtection="1">
      <alignment horizontal="right"/>
      <protection locked="0"/>
    </xf>
    <xf numFmtId="3" fontId="20" fillId="0" borderId="1" xfId="21" applyFont="1" applyFill="1" applyBorder="1" applyAlignment="1" applyProtection="1">
      <alignment horizontal="right"/>
      <protection locked="0"/>
    </xf>
    <xf numFmtId="3" fontId="18" fillId="0" borderId="13" xfId="21" applyFont="1" applyFill="1" applyBorder="1" applyAlignment="1" applyProtection="1">
      <alignment horizontal="right"/>
      <protection locked="0"/>
    </xf>
    <xf numFmtId="3" fontId="18" fillId="0" borderId="5" xfId="21" applyFont="1" applyFill="1" applyBorder="1" applyProtection="1">
      <alignment/>
      <protection locked="0"/>
    </xf>
    <xf numFmtId="3" fontId="18" fillId="0" borderId="10" xfId="21" applyFont="1" applyFill="1" applyBorder="1" applyProtection="1">
      <alignment/>
      <protection locked="0"/>
    </xf>
    <xf numFmtId="3" fontId="20" fillId="0" borderId="7" xfId="21" applyFont="1" applyFill="1" applyBorder="1" applyProtection="1">
      <alignment/>
      <protection locked="0"/>
    </xf>
    <xf numFmtId="3" fontId="20" fillId="0" borderId="0" xfId="21" applyFont="1" applyFill="1" applyBorder="1" applyProtection="1">
      <alignment/>
      <protection locked="0"/>
    </xf>
    <xf numFmtId="3" fontId="18" fillId="0" borderId="14" xfId="21" applyFont="1" applyFill="1" applyBorder="1" applyProtection="1">
      <alignment/>
      <protection locked="0"/>
    </xf>
    <xf numFmtId="3" fontId="20" fillId="0" borderId="7" xfId="21" applyFont="1" applyFill="1" applyBorder="1" applyAlignment="1" applyProtection="1">
      <alignment horizontal="right"/>
      <protection locked="0"/>
    </xf>
    <xf numFmtId="3" fontId="10" fillId="0" borderId="0" xfId="20" applyFont="1" applyFill="1" applyBorder="1" applyAlignment="1" applyProtection="1">
      <alignment horizontal="center"/>
      <protection locked="0"/>
    </xf>
    <xf numFmtId="3" fontId="18" fillId="0" borderId="20" xfId="21" applyFont="1" applyFill="1" applyBorder="1" applyProtection="1">
      <alignment/>
      <protection locked="0"/>
    </xf>
    <xf numFmtId="3" fontId="18" fillId="0" borderId="18" xfId="21" applyFont="1" applyFill="1" applyBorder="1" applyProtection="1">
      <alignment/>
      <protection locked="0"/>
    </xf>
    <xf numFmtId="3" fontId="18" fillId="0" borderId="0" xfId="21" applyFont="1" applyFill="1" applyBorder="1" applyAlignment="1" applyProtection="1">
      <alignment vertical="top"/>
      <protection locked="0"/>
    </xf>
    <xf numFmtId="3" fontId="18" fillId="0" borderId="0" xfId="21" applyFont="1" applyFill="1" applyBorder="1" applyAlignment="1" applyProtection="1">
      <alignment vertical="center"/>
      <protection locked="0"/>
    </xf>
    <xf numFmtId="3" fontId="18" fillId="0" borderId="3" xfId="21" applyFont="1" applyFill="1" applyBorder="1" applyAlignment="1" applyProtection="1">
      <alignment vertical="center"/>
      <protection locked="0"/>
    </xf>
    <xf numFmtId="3" fontId="18" fillId="0" borderId="14" xfId="21" applyFont="1" applyFill="1" applyBorder="1" applyAlignment="1" applyProtection="1">
      <alignment vertical="center"/>
      <protection locked="0"/>
    </xf>
    <xf numFmtId="3" fontId="18" fillId="0" borderId="3" xfId="21" applyFont="1" applyFill="1" applyBorder="1" applyProtection="1">
      <alignment/>
      <protection locked="0"/>
    </xf>
    <xf numFmtId="3" fontId="18" fillId="0" borderId="0" xfId="21" applyFont="1" applyFill="1" applyBorder="1" applyAlignment="1" applyProtection="1">
      <alignment/>
      <protection locked="0"/>
    </xf>
    <xf numFmtId="3" fontId="18" fillId="0" borderId="19" xfId="21" applyFont="1" applyFill="1" applyBorder="1" applyProtection="1">
      <alignment/>
      <protection locked="0"/>
    </xf>
    <xf numFmtId="3" fontId="18" fillId="0" borderId="0" xfId="21" applyFont="1" applyFill="1" applyBorder="1" applyAlignment="1" applyProtection="1">
      <alignment horizontal="center"/>
      <protection locked="0"/>
    </xf>
    <xf numFmtId="3" fontId="18" fillId="0" borderId="4" xfId="21" applyFont="1" applyFill="1" applyBorder="1" applyAlignment="1" applyProtection="1">
      <alignment vertical="center"/>
      <protection locked="0"/>
    </xf>
    <xf numFmtId="3" fontId="18" fillId="0" borderId="23" xfId="21" applyFont="1" applyFill="1" applyBorder="1" applyProtection="1">
      <alignment/>
      <protection locked="0"/>
    </xf>
    <xf numFmtId="3" fontId="18" fillId="0" borderId="0" xfId="21" applyNumberFormat="1" applyFont="1" applyFill="1" applyBorder="1" applyProtection="1">
      <alignment/>
      <protection locked="0"/>
    </xf>
    <xf numFmtId="3" fontId="18" fillId="0" borderId="0" xfId="21" applyFont="1" applyFill="1" applyBorder="1" applyAlignment="1" applyProtection="1">
      <alignment horizontal="left"/>
      <protection locked="0"/>
    </xf>
    <xf numFmtId="3" fontId="18" fillId="0" borderId="4" xfId="21" applyFont="1" applyFill="1" applyBorder="1" applyProtection="1">
      <alignment/>
      <protection locked="0"/>
    </xf>
    <xf numFmtId="3" fontId="21" fillId="0" borderId="0" xfId="21" applyFont="1" applyFill="1" applyBorder="1" applyProtection="1">
      <alignment/>
      <protection locked="0"/>
    </xf>
    <xf numFmtId="0" fontId="10" fillId="0" borderId="0" xfId="20" applyNumberFormat="1" applyFont="1" applyFill="1" applyBorder="1" applyAlignment="1" applyProtection="1">
      <alignment horizontal="center"/>
      <protection locked="0"/>
    </xf>
    <xf numFmtId="37" fontId="18" fillId="0" borderId="0" xfId="21" applyNumberFormat="1" applyFont="1" applyFill="1" applyBorder="1" applyProtection="1">
      <alignment/>
      <protection locked="0"/>
    </xf>
    <xf numFmtId="3" fontId="18" fillId="0" borderId="21" xfId="21" applyFont="1" applyFill="1" applyBorder="1" applyProtection="1">
      <alignment/>
      <protection locked="0"/>
    </xf>
    <xf numFmtId="3" fontId="10" fillId="0" borderId="0" xfId="20" applyFont="1" applyFill="1" applyBorder="1" applyAlignment="1" applyProtection="1">
      <alignment horizontal="left"/>
      <protection locked="0"/>
    </xf>
    <xf numFmtId="3" fontId="10" fillId="0" borderId="2" xfId="21" applyFont="1" applyFill="1" applyBorder="1" applyProtection="1">
      <alignment/>
      <protection locked="0"/>
    </xf>
    <xf numFmtId="3" fontId="18" fillId="0" borderId="9" xfId="21" applyFont="1" applyFill="1" applyBorder="1" applyProtection="1">
      <alignment/>
      <protection locked="0"/>
    </xf>
    <xf numFmtId="3" fontId="18" fillId="0" borderId="2" xfId="21" applyFont="1" applyFill="1" applyBorder="1" applyProtection="1">
      <alignment/>
      <protection locked="0"/>
    </xf>
    <xf numFmtId="3" fontId="20" fillId="0" borderId="2" xfId="21" applyFont="1" applyFill="1" applyBorder="1" applyProtection="1">
      <alignment/>
      <protection locked="0"/>
    </xf>
    <xf numFmtId="3" fontId="18" fillId="0" borderId="15" xfId="21" applyFont="1" applyFill="1" applyBorder="1" applyProtection="1">
      <alignment/>
      <protection locked="0"/>
    </xf>
    <xf numFmtId="3" fontId="18" fillId="0" borderId="11" xfId="21" applyFont="1" applyFill="1" applyBorder="1" applyProtection="1">
      <alignment/>
      <protection locked="0"/>
    </xf>
    <xf numFmtId="3" fontId="10" fillId="0" borderId="1" xfId="21" applyFont="1" applyFill="1" applyBorder="1" applyProtection="1">
      <alignment/>
      <protection locked="0"/>
    </xf>
    <xf numFmtId="3" fontId="18" fillId="0" borderId="6" xfId="21" applyFont="1" applyFill="1" applyBorder="1" applyAlignment="1" applyProtection="1">
      <alignment horizontal="center"/>
      <protection locked="0"/>
    </xf>
    <xf numFmtId="3" fontId="18" fillId="0" borderId="1" xfId="21" applyFont="1" applyFill="1" applyBorder="1" applyAlignment="1" applyProtection="1">
      <alignment horizontal="center"/>
      <protection locked="0"/>
    </xf>
    <xf numFmtId="3" fontId="18" fillId="0" borderId="5" xfId="21" applyFont="1" applyFill="1" applyBorder="1" applyAlignment="1" applyProtection="1">
      <alignment horizontal="center"/>
      <protection locked="0"/>
    </xf>
    <xf numFmtId="14" fontId="20" fillId="0" borderId="0" xfId="21" applyNumberFormat="1" applyFont="1" applyFill="1" applyBorder="1" applyAlignment="1" applyProtection="1">
      <alignment horizontal="center"/>
      <protection locked="0"/>
    </xf>
    <xf numFmtId="14" fontId="20" fillId="0" borderId="0" xfId="21" applyNumberFormat="1" applyFont="1" applyFill="1" applyBorder="1" applyAlignment="1" applyProtection="1" quotePrefix="1">
      <alignment horizontal="center"/>
      <protection locked="0"/>
    </xf>
    <xf numFmtId="14" fontId="20" fillId="0" borderId="10" xfId="21" applyNumberFormat="1" applyFont="1" applyFill="1" applyBorder="1" applyAlignment="1" applyProtection="1">
      <alignment horizontal="center"/>
      <protection locked="0"/>
    </xf>
    <xf numFmtId="3" fontId="18" fillId="0" borderId="9" xfId="21" applyFont="1" applyFill="1" applyBorder="1" applyAlignment="1" applyProtection="1">
      <alignment horizontal="left"/>
      <protection locked="0"/>
    </xf>
    <xf numFmtId="3" fontId="18" fillId="0" borderId="2" xfId="21" applyFont="1" applyFill="1" applyBorder="1" applyAlignment="1" applyProtection="1">
      <alignment horizontal="centerContinuous"/>
      <protection locked="0"/>
    </xf>
    <xf numFmtId="3" fontId="18" fillId="0" borderId="11" xfId="21" applyFont="1" applyFill="1" applyBorder="1" applyAlignment="1" applyProtection="1">
      <alignment horizontal="centerContinuous"/>
      <protection locked="0"/>
    </xf>
    <xf numFmtId="3" fontId="18" fillId="0" borderId="1" xfId="21" applyFont="1" applyFill="1" applyBorder="1" applyAlignment="1" applyProtection="1">
      <alignment horizontal="center"/>
      <protection locked="0"/>
    </xf>
    <xf numFmtId="14" fontId="20" fillId="0" borderId="1" xfId="21" applyNumberFormat="1" applyFont="1" applyFill="1" applyBorder="1" applyAlignment="1" applyProtection="1" quotePrefix="1">
      <alignment horizontal="center"/>
      <protection locked="0"/>
    </xf>
    <xf numFmtId="14" fontId="20" fillId="0" borderId="5" xfId="21" applyNumberFormat="1" applyFont="1" applyFill="1" applyBorder="1" applyAlignment="1" applyProtection="1" quotePrefix="1">
      <alignment horizontal="center"/>
      <protection locked="0"/>
    </xf>
    <xf numFmtId="3" fontId="20" fillId="0" borderId="0" xfId="21" applyFont="1" applyFill="1" applyBorder="1" applyAlignment="1" applyProtection="1">
      <alignment vertical="center"/>
      <protection locked="0"/>
    </xf>
    <xf numFmtId="3" fontId="20" fillId="0" borderId="0" xfId="21" applyFont="1" applyFill="1" applyBorder="1" applyAlignment="1" applyProtection="1">
      <alignment wrapText="1"/>
      <protection locked="0"/>
    </xf>
    <xf numFmtId="3" fontId="20" fillId="0" borderId="7" xfId="21" applyFont="1" applyFill="1" applyBorder="1" applyAlignment="1" applyProtection="1">
      <alignment vertical="center"/>
      <protection locked="0"/>
    </xf>
    <xf numFmtId="3" fontId="18" fillId="0" borderId="0" xfId="21" applyFont="1" applyFill="1" applyBorder="1" applyAlignment="1" applyProtection="1">
      <alignment wrapText="1"/>
      <protection locked="0"/>
    </xf>
    <xf numFmtId="3" fontId="20" fillId="0" borderId="0" xfId="21" applyFont="1" applyFill="1" applyBorder="1" applyAlignment="1" applyProtection="1">
      <alignment horizontal="left"/>
      <protection locked="0"/>
    </xf>
    <xf numFmtId="37" fontId="18" fillId="0" borderId="3" xfId="21" applyNumberFormat="1" applyFont="1" applyFill="1" applyBorder="1" applyProtection="1">
      <alignment/>
      <protection locked="0"/>
    </xf>
    <xf numFmtId="3" fontId="22" fillId="0" borderId="0" xfId="21" applyFont="1" applyFill="1" applyBorder="1" applyProtection="1">
      <alignment/>
      <protection locked="0"/>
    </xf>
    <xf numFmtId="3" fontId="22" fillId="0" borderId="10" xfId="21" applyFont="1" applyFill="1" applyBorder="1" applyProtection="1">
      <alignment/>
      <protection locked="0"/>
    </xf>
    <xf numFmtId="0" fontId="10" fillId="0" borderId="0" xfId="0" applyFont="1" applyBorder="1" applyAlignment="1" applyProtection="1">
      <alignment/>
      <protection locked="0"/>
    </xf>
    <xf numFmtId="0" fontId="10" fillId="0" borderId="10" xfId="0" applyFont="1" applyFill="1" applyBorder="1" applyAlignment="1" applyProtection="1">
      <alignment/>
      <protection locked="0"/>
    </xf>
    <xf numFmtId="0" fontId="3" fillId="0" borderId="0" xfId="0" applyFont="1" applyFill="1" applyBorder="1" applyAlignment="1" applyProtection="1">
      <alignment/>
      <protection locked="0"/>
    </xf>
    <xf numFmtId="3" fontId="10" fillId="0" borderId="6" xfId="21" applyFont="1" applyFill="1" applyBorder="1" applyProtection="1">
      <alignment/>
      <protection locked="0"/>
    </xf>
    <xf numFmtId="3" fontId="10" fillId="0" borderId="0" xfId="21" applyFont="1" applyFill="1" applyProtection="1">
      <alignment/>
      <protection locked="0"/>
    </xf>
    <xf numFmtId="0" fontId="3" fillId="0" borderId="9" xfId="0" applyFont="1" applyFill="1" applyBorder="1" applyAlignment="1" applyProtection="1">
      <alignment/>
      <protection locked="0"/>
    </xf>
    <xf numFmtId="0" fontId="3" fillId="0" borderId="2" xfId="0" applyFont="1" applyFill="1" applyBorder="1" applyAlignment="1" applyProtection="1">
      <alignment/>
      <protection locked="0"/>
    </xf>
    <xf numFmtId="0" fontId="10" fillId="0" borderId="2" xfId="0" applyFont="1" applyBorder="1" applyAlignment="1" applyProtection="1">
      <alignment/>
      <protection locked="0"/>
    </xf>
    <xf numFmtId="0" fontId="10" fillId="0" borderId="11" xfId="0" applyFont="1" applyFill="1" applyBorder="1" applyAlignment="1" applyProtection="1">
      <alignment/>
      <protection locked="0"/>
    </xf>
    <xf numFmtId="0" fontId="3" fillId="0" borderId="0" xfId="0" applyFont="1" applyFill="1" applyAlignment="1" applyProtection="1">
      <alignment/>
      <protection locked="0"/>
    </xf>
    <xf numFmtId="3" fontId="3" fillId="0" borderId="0" xfId="0" applyNumberFormat="1" applyFont="1" applyFill="1" applyBorder="1" applyAlignment="1" applyProtection="1">
      <alignment/>
      <protection locked="0"/>
    </xf>
    <xf numFmtId="0" fontId="3" fillId="0" borderId="0" xfId="0" applyFont="1" applyBorder="1" applyAlignment="1" applyProtection="1">
      <alignment/>
      <protection locked="0"/>
    </xf>
    <xf numFmtId="3" fontId="22" fillId="0" borderId="0" xfId="21" applyFont="1" applyFill="1" applyBorder="1" applyAlignment="1" applyProtection="1">
      <alignment horizontal="right"/>
      <protection locked="0"/>
    </xf>
    <xf numFmtId="3" fontId="23" fillId="0" borderId="6" xfId="21" applyFont="1" applyFill="1" applyBorder="1" applyAlignment="1" applyProtection="1">
      <alignment horizontal="center"/>
      <protection locked="0"/>
    </xf>
    <xf numFmtId="3" fontId="23" fillId="0" borderId="1" xfId="21" applyFont="1" applyFill="1" applyBorder="1" applyAlignment="1" applyProtection="1">
      <alignment horizontal="center"/>
      <protection locked="0"/>
    </xf>
    <xf numFmtId="3" fontId="23" fillId="0" borderId="5" xfId="21" applyFont="1" applyFill="1" applyBorder="1" applyAlignment="1" applyProtection="1">
      <alignment horizontal="center"/>
      <protection locked="0"/>
    </xf>
    <xf numFmtId="3" fontId="23" fillId="0" borderId="9" xfId="21" applyFont="1" applyFill="1" applyBorder="1" applyAlignment="1" applyProtection="1">
      <alignment horizontal="center"/>
      <protection locked="0"/>
    </xf>
    <xf numFmtId="3" fontId="23" fillId="0" borderId="2" xfId="21" applyFont="1" applyFill="1" applyBorder="1" applyAlignment="1" applyProtection="1">
      <alignment horizontal="center"/>
      <protection locked="0"/>
    </xf>
    <xf numFmtId="3" fontId="23" fillId="0" borderId="11" xfId="21" applyFont="1" applyFill="1" applyBorder="1" applyAlignment="1" applyProtection="1">
      <alignment horizontal="center"/>
      <protection locked="0"/>
    </xf>
    <xf numFmtId="3" fontId="23" fillId="0" borderId="7" xfId="21" applyFont="1" applyFill="1" applyBorder="1" applyProtection="1">
      <alignment/>
      <protection locked="0"/>
    </xf>
    <xf numFmtId="3" fontId="23" fillId="0" borderId="0" xfId="21" applyFont="1" applyFill="1" applyBorder="1" applyProtection="1">
      <alignment/>
      <protection locked="0"/>
    </xf>
    <xf numFmtId="14" fontId="24" fillId="0" borderId="0" xfId="21" applyNumberFormat="1" applyFont="1" applyFill="1" applyBorder="1" applyAlignment="1" applyProtection="1">
      <alignment horizontal="center"/>
      <protection locked="0"/>
    </xf>
    <xf numFmtId="14" fontId="24" fillId="0" borderId="0" xfId="21" applyNumberFormat="1" applyFont="1" applyFill="1" applyBorder="1" applyAlignment="1" applyProtection="1" quotePrefix="1">
      <alignment horizontal="center"/>
      <protection locked="0"/>
    </xf>
    <xf numFmtId="14" fontId="24" fillId="0" borderId="10" xfId="21" applyNumberFormat="1" applyFont="1" applyFill="1" applyBorder="1" applyAlignment="1" applyProtection="1">
      <alignment horizontal="center"/>
      <protection locked="0"/>
    </xf>
    <xf numFmtId="3" fontId="23" fillId="0" borderId="10" xfId="21" applyFont="1" applyFill="1" applyBorder="1" applyProtection="1">
      <alignment/>
      <protection locked="0"/>
    </xf>
    <xf numFmtId="3" fontId="24" fillId="0" borderId="0" xfId="21" applyFont="1" applyFill="1" applyBorder="1" applyProtection="1">
      <alignment/>
      <protection locked="0"/>
    </xf>
    <xf numFmtId="3" fontId="23" fillId="0" borderId="3" xfId="21" applyFont="1" applyFill="1" applyBorder="1" applyProtection="1">
      <alignment/>
      <protection locked="0"/>
    </xf>
    <xf numFmtId="3" fontId="24" fillId="0" borderId="0" xfId="21" applyFont="1" applyFill="1" applyBorder="1" applyAlignment="1" applyProtection="1">
      <alignment horizontal="left"/>
      <protection locked="0"/>
    </xf>
    <xf numFmtId="37" fontId="23" fillId="0" borderId="3" xfId="21" applyNumberFormat="1" applyFont="1" applyFill="1" applyBorder="1" applyAlignment="1" applyProtection="1">
      <alignment/>
      <protection locked="0"/>
    </xf>
    <xf numFmtId="37" fontId="23" fillId="0" borderId="3" xfId="21" applyNumberFormat="1" applyFont="1" applyFill="1" applyBorder="1" applyProtection="1">
      <alignment/>
      <protection locked="0"/>
    </xf>
    <xf numFmtId="3" fontId="23" fillId="0" borderId="0" xfId="21" applyFont="1" applyFill="1" applyProtection="1">
      <alignment/>
      <protection locked="0"/>
    </xf>
    <xf numFmtId="3" fontId="23" fillId="0" borderId="18" xfId="21" applyFont="1" applyFill="1" applyBorder="1" applyProtection="1">
      <alignment/>
      <protection locked="0"/>
    </xf>
    <xf numFmtId="3" fontId="23" fillId="0" borderId="2" xfId="21" applyFont="1" applyFill="1" applyBorder="1" applyProtection="1">
      <alignment/>
      <protection locked="0"/>
    </xf>
  </cellXfs>
  <cellStyles count="8">
    <cellStyle name="Normal" xfId="0"/>
    <cellStyle name="Comma" xfId="15"/>
    <cellStyle name="Comma [0]" xfId="16"/>
    <cellStyle name="Currency" xfId="17"/>
    <cellStyle name="Currency [0]" xfId="18"/>
    <cellStyle name="Percent" xfId="19"/>
    <cellStyle name="Βασικό_κατ97" xfId="20"/>
    <cellStyle name="Βασικό_ΤΕΛΙΚΟΣ"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485775</xdr:colOff>
      <xdr:row>0</xdr:row>
      <xdr:rowOff>95250</xdr:rowOff>
    </xdr:from>
    <xdr:to>
      <xdr:col>2</xdr:col>
      <xdr:colOff>2724150</xdr:colOff>
      <xdr:row>5</xdr:row>
      <xdr:rowOff>66675</xdr:rowOff>
    </xdr:to>
    <xdr:pic>
      <xdr:nvPicPr>
        <xdr:cNvPr id="1" name="Picture 2"/>
        <xdr:cNvPicPr preferRelativeResize="1">
          <a:picLocks noChangeAspect="1"/>
        </xdr:cNvPicPr>
      </xdr:nvPicPr>
      <xdr:blipFill>
        <a:blip r:embed="rId1"/>
        <a:stretch>
          <a:fillRect/>
        </a:stretch>
      </xdr:blipFill>
      <xdr:spPr>
        <a:xfrm>
          <a:off x="552450" y="95250"/>
          <a:ext cx="22383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0</xdr:row>
      <xdr:rowOff>152400</xdr:rowOff>
    </xdr:from>
    <xdr:to>
      <xdr:col>1</xdr:col>
      <xdr:colOff>2943225</xdr:colOff>
      <xdr:row>5</xdr:row>
      <xdr:rowOff>123825</xdr:rowOff>
    </xdr:to>
    <xdr:pic>
      <xdr:nvPicPr>
        <xdr:cNvPr id="1" name="Picture 4"/>
        <xdr:cNvPicPr preferRelativeResize="1">
          <a:picLocks noChangeAspect="1"/>
        </xdr:cNvPicPr>
      </xdr:nvPicPr>
      <xdr:blipFill>
        <a:blip r:embed="rId1"/>
        <a:stretch>
          <a:fillRect/>
        </a:stretch>
      </xdr:blipFill>
      <xdr:spPr>
        <a:xfrm>
          <a:off x="790575" y="152400"/>
          <a:ext cx="223837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1990725</xdr:colOff>
      <xdr:row>0</xdr:row>
      <xdr:rowOff>0</xdr:rowOff>
    </xdr:from>
    <xdr:to>
      <xdr:col>15</xdr:col>
      <xdr:colOff>1990725</xdr:colOff>
      <xdr:row>3</xdr:row>
      <xdr:rowOff>0</xdr:rowOff>
    </xdr:to>
    <xdr:pic>
      <xdr:nvPicPr>
        <xdr:cNvPr id="1" name="Picture 1"/>
        <xdr:cNvPicPr preferRelativeResize="1">
          <a:picLocks noChangeAspect="1"/>
        </xdr:cNvPicPr>
      </xdr:nvPicPr>
      <xdr:blipFill>
        <a:blip r:embed="rId1"/>
        <a:stretch>
          <a:fillRect/>
        </a:stretch>
      </xdr:blipFill>
      <xdr:spPr>
        <a:xfrm>
          <a:off x="2667000" y="0"/>
          <a:ext cx="0" cy="61912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5</xdr:row>
      <xdr:rowOff>57150</xdr:rowOff>
    </xdr:to>
    <xdr:pic>
      <xdr:nvPicPr>
        <xdr:cNvPr id="2" name="Picture 1"/>
        <xdr:cNvPicPr preferRelativeResize="1">
          <a:picLocks noChangeAspect="1"/>
        </xdr:cNvPicPr>
      </xdr:nvPicPr>
      <xdr:blipFill>
        <a:blip r:embed="rId1"/>
        <a:stretch>
          <a:fillRect/>
        </a:stretch>
      </xdr:blipFill>
      <xdr:spPr>
        <a:xfrm>
          <a:off x="2667000" y="0"/>
          <a:ext cx="0" cy="103822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3"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104775</xdr:rowOff>
    </xdr:to>
    <xdr:pic>
      <xdr:nvPicPr>
        <xdr:cNvPr id="4" name="Picture 1"/>
        <xdr:cNvPicPr preferRelativeResize="1">
          <a:picLocks noChangeAspect="1"/>
        </xdr:cNvPicPr>
      </xdr:nvPicPr>
      <xdr:blipFill>
        <a:blip r:embed="rId1"/>
        <a:stretch>
          <a:fillRect/>
        </a:stretch>
      </xdr:blipFill>
      <xdr:spPr>
        <a:xfrm>
          <a:off x="2667000" y="0"/>
          <a:ext cx="0" cy="90487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5"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95250</xdr:rowOff>
    </xdr:to>
    <xdr:pic>
      <xdr:nvPicPr>
        <xdr:cNvPr id="6" name="Picture 1"/>
        <xdr:cNvPicPr preferRelativeResize="1">
          <a:picLocks noChangeAspect="1"/>
        </xdr:cNvPicPr>
      </xdr:nvPicPr>
      <xdr:blipFill>
        <a:blip r:embed="rId1"/>
        <a:stretch>
          <a:fillRect/>
        </a:stretch>
      </xdr:blipFill>
      <xdr:spPr>
        <a:xfrm>
          <a:off x="2667000" y="0"/>
          <a:ext cx="0" cy="8953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38100</xdr:rowOff>
    </xdr:to>
    <xdr:pic>
      <xdr:nvPicPr>
        <xdr:cNvPr id="7" name="Picture 1"/>
        <xdr:cNvPicPr preferRelativeResize="1">
          <a:picLocks noChangeAspect="1"/>
        </xdr:cNvPicPr>
      </xdr:nvPicPr>
      <xdr:blipFill>
        <a:blip r:embed="rId1"/>
        <a:stretch>
          <a:fillRect/>
        </a:stretch>
      </xdr:blipFill>
      <xdr:spPr>
        <a:xfrm>
          <a:off x="2667000" y="0"/>
          <a:ext cx="0" cy="4762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8"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95250</xdr:rowOff>
    </xdr:to>
    <xdr:pic>
      <xdr:nvPicPr>
        <xdr:cNvPr id="9" name="Picture 1"/>
        <xdr:cNvPicPr preferRelativeResize="1">
          <a:picLocks noChangeAspect="1"/>
        </xdr:cNvPicPr>
      </xdr:nvPicPr>
      <xdr:blipFill>
        <a:blip r:embed="rId1"/>
        <a:stretch>
          <a:fillRect/>
        </a:stretch>
      </xdr:blipFill>
      <xdr:spPr>
        <a:xfrm>
          <a:off x="2667000" y="0"/>
          <a:ext cx="0" cy="8953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38100</xdr:rowOff>
    </xdr:to>
    <xdr:pic>
      <xdr:nvPicPr>
        <xdr:cNvPr id="10" name="Picture 1"/>
        <xdr:cNvPicPr preferRelativeResize="1">
          <a:picLocks noChangeAspect="1"/>
        </xdr:cNvPicPr>
      </xdr:nvPicPr>
      <xdr:blipFill>
        <a:blip r:embed="rId1"/>
        <a:stretch>
          <a:fillRect/>
        </a:stretch>
      </xdr:blipFill>
      <xdr:spPr>
        <a:xfrm>
          <a:off x="2667000" y="0"/>
          <a:ext cx="0" cy="476250"/>
        </a:xfrm>
        <a:prstGeom prst="rect">
          <a:avLst/>
        </a:prstGeom>
        <a:solidFill>
          <a:srgbClr val="FFFFFF"/>
        </a:solidFill>
        <a:ln w="17145" cmpd="sng">
          <a:solidFill>
            <a:srgbClr val="FFFFFF"/>
          </a:solidFill>
          <a:headEnd type="none"/>
          <a:tailEnd type="none"/>
        </a:ln>
      </xdr:spPr>
    </xdr:pic>
    <xdr:clientData/>
  </xdr:twoCellAnchor>
  <xdr:oneCellAnchor>
    <xdr:from>
      <xdr:col>53</xdr:col>
      <xdr:colOff>95250</xdr:colOff>
      <xdr:row>85</xdr:row>
      <xdr:rowOff>57150</xdr:rowOff>
    </xdr:from>
    <xdr:ext cx="9458325" cy="1952625"/>
    <xdr:sp>
      <xdr:nvSpPr>
        <xdr:cNvPr id="11" name="TextBox 12"/>
        <xdr:cNvSpPr txBox="1">
          <a:spLocks noChangeArrowheads="1"/>
        </xdr:cNvSpPr>
      </xdr:nvSpPr>
      <xdr:spPr>
        <a:xfrm>
          <a:off x="15554325" y="16811625"/>
          <a:ext cx="9458325" cy="1952625"/>
        </a:xfrm>
        <a:prstGeom prst="rect">
          <a:avLst/>
        </a:prstGeom>
        <a:noFill/>
        <a:ln w="9525" cmpd="sng">
          <a:noFill/>
        </a:ln>
      </xdr:spPr>
      <xdr:txBody>
        <a:bodyPr vertOverflow="clip" wrap="square"/>
        <a:p>
          <a:pPr algn="l">
            <a:defRPr/>
          </a:pPr>
          <a:r>
            <a:rPr lang="en-US" cap="none" sz="1000" b="1" i="0" u="none" baseline="0">
              <a:solidFill>
                <a:srgbClr val="000080"/>
              </a:solidFill>
              <a:latin typeface="Verdana"/>
              <a:ea typeface="Verdana"/>
              <a:cs typeface="Verdana"/>
            </a:rPr>
            <a:t>1. </a:t>
          </a:r>
          <a:r>
            <a:rPr lang="en-US" cap="none" sz="1000" b="0" i="0" u="none" baseline="0">
              <a:solidFill>
                <a:srgbClr val="000080"/>
              </a:solidFill>
              <a:latin typeface="Verdana"/>
              <a:ea typeface="Verdana"/>
              <a:cs typeface="Verdana"/>
            </a:rPr>
            <a:t>The companies of the Group and their addresses, which are included in the consolidation are the following: MOTOR OIL KORINTH REFINERIES S.A. (Irodou Attikou 12A, Maroussi) and AVIN OIL S.A.(Irodou Attikou 12A, Maroussi). The consolidation is required by the provision of article 96 paragraph 1b of Law 2190/1920 (common Boards of Directors). </a:t>
          </a:r>
          <a:r>
            <a:rPr lang="en-US" cap="none" sz="1000" b="1" i="0" u="none" baseline="0">
              <a:solidFill>
                <a:srgbClr val="000080"/>
              </a:solidFill>
              <a:latin typeface="Verdana"/>
              <a:ea typeface="Verdana"/>
              <a:cs typeface="Verdana"/>
            </a:rPr>
            <a:t>
2. </a:t>
          </a:r>
          <a:r>
            <a:rPr lang="en-US" cap="none" sz="1000" b="0" i="0" u="none" baseline="0">
              <a:solidFill>
                <a:srgbClr val="000080"/>
              </a:solidFill>
              <a:latin typeface="Verdana"/>
              <a:ea typeface="Verdana"/>
              <a:cs typeface="Verdana"/>
            </a:rPr>
            <a:t>Pledges on fixed assets are the following:
  a) Notes to mortgages amounting to 48,506,000,000 GrD for 1998 and 65,877,000,000 GrD for 1997.
  b) Mortgages amounting to 31,122,000 GrD for 1998 and 31,326,000 GrD for 1997.
</a:t>
          </a:r>
          <a:r>
            <a:rPr lang="en-US" cap="none" sz="1000" b="1" i="0" u="none" baseline="0">
              <a:solidFill>
                <a:srgbClr val="000080"/>
              </a:solidFill>
              <a:latin typeface="Verdana"/>
              <a:ea typeface="Verdana"/>
              <a:cs typeface="Verdana"/>
            </a:rPr>
            <a:t>3. </a:t>
          </a:r>
          <a:r>
            <a:rPr lang="en-US" cap="none" sz="1000" b="0" i="0" u="none" baseline="0">
              <a:solidFill>
                <a:srgbClr val="000080"/>
              </a:solidFill>
              <a:latin typeface="Verdana"/>
              <a:ea typeface="Verdana"/>
              <a:cs typeface="Verdana"/>
            </a:rPr>
            <a:t>Employed Personnel 1,232 people for 1998 and 1,256 people for 1997.
</a:t>
          </a:r>
          <a:r>
            <a:rPr lang="en-US" cap="none" sz="1000" b="1" i="0" u="none" baseline="0">
              <a:solidFill>
                <a:srgbClr val="000080"/>
              </a:solidFill>
              <a:latin typeface="Verdana"/>
              <a:ea typeface="Verdana"/>
              <a:cs typeface="Verdana"/>
            </a:rPr>
            <a:t>4.</a:t>
          </a:r>
          <a:r>
            <a:rPr lang="en-US" cap="none" sz="1000" b="0" i="0" u="none" baseline="0">
              <a:solidFill>
                <a:srgbClr val="000080"/>
              </a:solidFill>
              <a:latin typeface="Verdana"/>
              <a:ea typeface="Verdana"/>
              <a:cs typeface="Verdana"/>
            </a:rPr>
            <a:t> For claims contested in courts totalling 15 billion GrD approximatelyfor 1998 and 4.5 billion GrD approximately for 1997, no provision has been formed, since there are other claims contested in courts by the company, amounting to 20 billion GrD approximately for 1998 and 20.5 billion GrD approximately for 1997.
</a:t>
          </a:r>
          <a:r>
            <a:rPr lang="en-US" cap="none" sz="1000" b="1" i="0" u="none" baseline="0">
              <a:solidFill>
                <a:srgbClr val="000080"/>
              </a:solidFill>
              <a:latin typeface="Verdana"/>
              <a:ea typeface="Verdana"/>
              <a:cs typeface="Verdana"/>
            </a:rPr>
            <a:t>5.</a:t>
          </a:r>
          <a:r>
            <a:rPr lang="en-US" cap="none" sz="1000" b="0" i="0" u="none" baseline="0">
              <a:solidFill>
                <a:srgbClr val="000080"/>
              </a:solidFill>
              <a:latin typeface="Verdana"/>
              <a:ea typeface="Verdana"/>
              <a:cs typeface="Verdana"/>
            </a:rPr>
            <a:t> The accounting principles used are the same as those used to prepare the financial statements of 12/31/1998 and 12/31/1997.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X78"/>
  <sheetViews>
    <sheetView workbookViewId="0" topLeftCell="B1">
      <selection activeCell="P54" sqref="P54"/>
    </sheetView>
  </sheetViews>
  <sheetFormatPr defaultColWidth="9.140625" defaultRowHeight="12.75"/>
  <cols>
    <col min="1" max="1" width="0.9921875" style="0" hidden="1" customWidth="1"/>
    <col min="2" max="2" width="0.9921875" style="0" customWidth="1"/>
    <col min="3" max="3" width="49.140625" style="0" customWidth="1"/>
    <col min="4" max="4" width="16.57421875" style="0" bestFit="1" customWidth="1"/>
    <col min="5" max="5" width="0.85546875" style="0" customWidth="1"/>
    <col min="6" max="6" width="16.8515625" style="0" customWidth="1"/>
    <col min="7" max="7" width="0.71875" style="0" customWidth="1"/>
    <col min="8" max="8" width="17.00390625" style="0" customWidth="1"/>
    <col min="9" max="9" width="0.85546875" style="0" customWidth="1"/>
    <col min="10" max="10" width="17.421875" style="0" customWidth="1"/>
    <col min="11" max="11" width="0.85546875" style="0" customWidth="1"/>
    <col min="12" max="12" width="16.57421875" style="0" customWidth="1"/>
    <col min="13" max="13" width="0.71875" style="0" customWidth="1"/>
    <col min="14" max="14" width="17.28125" style="0" customWidth="1"/>
    <col min="15" max="15" width="0.85546875" style="0" customWidth="1"/>
    <col min="16" max="16" width="50.00390625" style="0" customWidth="1"/>
    <col min="17" max="17" width="17.140625" style="0" customWidth="1"/>
    <col min="18" max="18" width="0.71875" style="0" customWidth="1"/>
    <col min="19" max="19" width="16.140625" style="0" bestFit="1" customWidth="1"/>
    <col min="20" max="20" width="0.9921875" style="0" customWidth="1"/>
    <col min="21" max="21" width="16.140625" style="0" customWidth="1"/>
    <col min="22" max="22" width="0.85546875" style="0" customWidth="1"/>
    <col min="23" max="23" width="17.28125" style="0" customWidth="1"/>
    <col min="24" max="24" width="0.5625" style="0" customWidth="1"/>
  </cols>
  <sheetData>
    <row r="1" spans="1:24" ht="12.75">
      <c r="A1" s="24"/>
      <c r="B1" s="24"/>
      <c r="C1" s="2"/>
      <c r="D1" s="2"/>
      <c r="E1" s="2"/>
      <c r="F1" s="2"/>
      <c r="G1" s="2"/>
      <c r="H1" s="2"/>
      <c r="I1" s="2"/>
      <c r="J1" s="2"/>
      <c r="K1" s="2"/>
      <c r="L1" s="2"/>
      <c r="M1" s="2"/>
      <c r="N1" s="2"/>
      <c r="O1" s="2"/>
      <c r="P1" s="33"/>
      <c r="Q1" s="33"/>
      <c r="R1" s="33"/>
      <c r="S1" s="33"/>
      <c r="T1" s="33"/>
      <c r="U1" s="33"/>
      <c r="V1" s="33"/>
      <c r="W1" s="33"/>
      <c r="X1" s="20"/>
    </row>
    <row r="2" spans="1:24" ht="22.5">
      <c r="A2" s="25"/>
      <c r="B2" s="25"/>
      <c r="C2" s="83" t="s">
        <v>1</v>
      </c>
      <c r="D2" s="83"/>
      <c r="E2" s="83"/>
      <c r="F2" s="83"/>
      <c r="G2" s="83"/>
      <c r="H2" s="83"/>
      <c r="I2" s="83"/>
      <c r="J2" s="83"/>
      <c r="K2" s="83"/>
      <c r="L2" s="83"/>
      <c r="M2" s="83"/>
      <c r="N2" s="83"/>
      <c r="O2" s="83"/>
      <c r="P2" s="83"/>
      <c r="Q2" s="83"/>
      <c r="R2" s="83"/>
      <c r="S2" s="83"/>
      <c r="T2" s="83"/>
      <c r="U2" s="83"/>
      <c r="V2" s="83"/>
      <c r="W2" s="83"/>
      <c r="X2" s="29"/>
    </row>
    <row r="3" spans="1:24" ht="12.75">
      <c r="A3" s="25"/>
      <c r="B3" s="25"/>
      <c r="C3" s="84" t="s">
        <v>2</v>
      </c>
      <c r="D3" s="84"/>
      <c r="E3" s="84"/>
      <c r="F3" s="84"/>
      <c r="G3" s="84"/>
      <c r="H3" s="84"/>
      <c r="I3" s="84"/>
      <c r="J3" s="84"/>
      <c r="K3" s="84"/>
      <c r="L3" s="84"/>
      <c r="M3" s="84"/>
      <c r="N3" s="84"/>
      <c r="O3" s="84"/>
      <c r="P3" s="84"/>
      <c r="Q3" s="84"/>
      <c r="R3" s="84"/>
      <c r="S3" s="84"/>
      <c r="T3" s="84"/>
      <c r="U3" s="84"/>
      <c r="V3" s="84"/>
      <c r="W3" s="84"/>
      <c r="X3" s="29"/>
    </row>
    <row r="4" spans="1:24" ht="15.75">
      <c r="A4" s="25"/>
      <c r="B4" s="25"/>
      <c r="C4" s="85" t="s">
        <v>3</v>
      </c>
      <c r="D4" s="85"/>
      <c r="E4" s="85"/>
      <c r="F4" s="85"/>
      <c r="G4" s="85"/>
      <c r="H4" s="85"/>
      <c r="I4" s="85"/>
      <c r="J4" s="85"/>
      <c r="K4" s="85"/>
      <c r="L4" s="85"/>
      <c r="M4" s="85"/>
      <c r="N4" s="85"/>
      <c r="O4" s="85"/>
      <c r="P4" s="85"/>
      <c r="Q4" s="85"/>
      <c r="R4" s="85"/>
      <c r="S4" s="85"/>
      <c r="T4" s="85"/>
      <c r="U4" s="85"/>
      <c r="V4" s="85"/>
      <c r="W4" s="85"/>
      <c r="X4" s="29"/>
    </row>
    <row r="5" spans="1:24" ht="12.75">
      <c r="A5" s="25"/>
      <c r="B5" s="25"/>
      <c r="C5" s="84" t="s">
        <v>4</v>
      </c>
      <c r="D5" s="84"/>
      <c r="E5" s="84"/>
      <c r="F5" s="84"/>
      <c r="G5" s="84"/>
      <c r="H5" s="84"/>
      <c r="I5" s="84"/>
      <c r="J5" s="84"/>
      <c r="K5" s="84"/>
      <c r="L5" s="84"/>
      <c r="M5" s="84"/>
      <c r="N5" s="84"/>
      <c r="O5" s="84"/>
      <c r="P5" s="84"/>
      <c r="Q5" s="84"/>
      <c r="R5" s="84"/>
      <c r="S5" s="84"/>
      <c r="T5" s="84"/>
      <c r="U5" s="84"/>
      <c r="V5" s="84"/>
      <c r="W5" s="84"/>
      <c r="X5" s="29"/>
    </row>
    <row r="6" spans="1:24" ht="12.75">
      <c r="A6" s="25"/>
      <c r="B6" s="25"/>
      <c r="C6" s="3"/>
      <c r="D6" s="3"/>
      <c r="E6" s="3"/>
      <c r="F6" s="3"/>
      <c r="G6" s="3"/>
      <c r="H6" s="3"/>
      <c r="I6" s="3"/>
      <c r="J6" s="3"/>
      <c r="K6" s="3"/>
      <c r="L6" s="3"/>
      <c r="M6" s="3"/>
      <c r="N6" s="3"/>
      <c r="O6" s="13"/>
      <c r="X6" s="29"/>
    </row>
    <row r="7" spans="1:24" ht="15">
      <c r="A7" s="25"/>
      <c r="B7" s="25"/>
      <c r="C7" s="15"/>
      <c r="D7" s="3"/>
      <c r="E7" s="3"/>
      <c r="F7" s="3"/>
      <c r="G7" s="3"/>
      <c r="H7" s="3"/>
      <c r="I7" s="3"/>
      <c r="J7" s="3"/>
      <c r="K7" s="3"/>
      <c r="L7" s="3"/>
      <c r="M7" s="3"/>
      <c r="N7" s="3"/>
      <c r="O7" s="13"/>
      <c r="X7" s="29"/>
    </row>
    <row r="8" spans="1:24" ht="13.5" thickBot="1">
      <c r="A8" s="26"/>
      <c r="B8" s="26"/>
      <c r="C8" s="4" t="s">
        <v>5</v>
      </c>
      <c r="D8" s="5"/>
      <c r="E8" s="5"/>
      <c r="F8" s="5"/>
      <c r="G8" s="5"/>
      <c r="H8" s="5"/>
      <c r="I8" s="5"/>
      <c r="J8" s="5"/>
      <c r="K8" s="5"/>
      <c r="L8" s="5"/>
      <c r="M8" s="5"/>
      <c r="N8" s="5"/>
      <c r="O8" s="5"/>
      <c r="P8" s="28"/>
      <c r="Q8" s="28"/>
      <c r="R8" s="28"/>
      <c r="S8" s="28"/>
      <c r="T8" s="28"/>
      <c r="U8" s="28"/>
      <c r="V8" s="28"/>
      <c r="W8" s="6" t="s">
        <v>0</v>
      </c>
      <c r="X8" s="30"/>
    </row>
    <row r="9" spans="1:24" ht="15" thickBot="1">
      <c r="A9" s="23"/>
      <c r="B9" s="26"/>
      <c r="C9" s="4"/>
      <c r="D9" s="86" t="s">
        <v>6</v>
      </c>
      <c r="E9" s="87"/>
      <c r="F9" s="87"/>
      <c r="G9" s="87"/>
      <c r="H9" s="87"/>
      <c r="I9" s="32"/>
      <c r="J9" s="86" t="s">
        <v>7</v>
      </c>
      <c r="K9" s="87"/>
      <c r="L9" s="87"/>
      <c r="M9" s="87"/>
      <c r="N9" s="87"/>
      <c r="O9" s="39"/>
      <c r="P9" s="37"/>
      <c r="Q9" s="86" t="s">
        <v>6</v>
      </c>
      <c r="R9" s="86"/>
      <c r="S9" s="86"/>
      <c r="T9" s="51"/>
      <c r="U9" s="86" t="s">
        <v>7</v>
      </c>
      <c r="V9" s="86"/>
      <c r="W9" s="86"/>
      <c r="X9" s="38"/>
    </row>
    <row r="10" spans="1:24" ht="12.75">
      <c r="A10" s="21"/>
      <c r="B10" s="22"/>
      <c r="C10" s="7"/>
      <c r="D10" s="89" t="s">
        <v>8</v>
      </c>
      <c r="E10" s="89"/>
      <c r="F10" s="89"/>
      <c r="G10" s="89"/>
      <c r="H10" s="89"/>
      <c r="I10" s="19"/>
      <c r="J10" s="89" t="s">
        <v>8</v>
      </c>
      <c r="K10" s="89"/>
      <c r="L10" s="89"/>
      <c r="M10" s="89"/>
      <c r="N10" s="89"/>
      <c r="O10" s="34"/>
      <c r="Q10" s="88" t="s">
        <v>8</v>
      </c>
      <c r="R10" s="88"/>
      <c r="S10" s="88"/>
      <c r="U10" s="88" t="s">
        <v>8</v>
      </c>
      <c r="V10" s="88"/>
      <c r="W10" s="88"/>
      <c r="X10" s="29"/>
    </row>
    <row r="11" spans="1:24" ht="12.75">
      <c r="A11" s="22"/>
      <c r="B11" s="22"/>
      <c r="C11" s="8"/>
      <c r="D11" s="47" t="s">
        <v>9</v>
      </c>
      <c r="E11" s="8"/>
      <c r="F11" s="47" t="s">
        <v>10</v>
      </c>
      <c r="G11" s="8"/>
      <c r="H11" s="47" t="s">
        <v>11</v>
      </c>
      <c r="I11" s="31"/>
      <c r="J11" s="47" t="s">
        <v>9</v>
      </c>
      <c r="K11" s="8"/>
      <c r="L11" s="47" t="s">
        <v>10</v>
      </c>
      <c r="M11" s="8"/>
      <c r="N11" s="47" t="s">
        <v>11</v>
      </c>
      <c r="O11" s="35"/>
      <c r="S11" s="18"/>
      <c r="T11" s="18"/>
      <c r="U11" s="18"/>
      <c r="V11" s="18"/>
      <c r="W11" s="18"/>
      <c r="X11" s="29"/>
    </row>
    <row r="12" spans="1:24" ht="12.75">
      <c r="A12" s="22"/>
      <c r="B12" s="22"/>
      <c r="C12" s="75" t="s">
        <v>12</v>
      </c>
      <c r="D12" s="9"/>
      <c r="E12" s="8"/>
      <c r="F12" s="9"/>
      <c r="G12" s="8"/>
      <c r="H12" s="9"/>
      <c r="I12" s="8"/>
      <c r="J12" s="9"/>
      <c r="K12" s="8"/>
      <c r="L12" s="9"/>
      <c r="M12" s="8"/>
      <c r="N12" s="9"/>
      <c r="O12" s="35"/>
      <c r="P12" s="75" t="s">
        <v>67</v>
      </c>
      <c r="Q12" s="10"/>
      <c r="R12" s="10"/>
      <c r="X12" s="29"/>
    </row>
    <row r="13" spans="1:24" ht="12.75">
      <c r="A13" s="22"/>
      <c r="B13" s="22"/>
      <c r="C13" s="76" t="s">
        <v>13</v>
      </c>
      <c r="D13" s="9"/>
      <c r="E13" s="8"/>
      <c r="F13" s="9"/>
      <c r="G13" s="8"/>
      <c r="H13" s="9"/>
      <c r="I13" s="8"/>
      <c r="J13" s="9"/>
      <c r="K13" s="8"/>
      <c r="L13" s="9"/>
      <c r="M13" s="8"/>
      <c r="N13" s="9"/>
      <c r="O13" s="35"/>
      <c r="P13" s="66" t="s">
        <v>68</v>
      </c>
      <c r="Q13" s="40"/>
      <c r="R13" s="40"/>
      <c r="X13" s="29"/>
    </row>
    <row r="14" spans="1:24" ht="12.75">
      <c r="A14" s="22"/>
      <c r="B14" s="22"/>
      <c r="C14" s="77" t="s">
        <v>14</v>
      </c>
      <c r="D14" s="9">
        <v>932711533</v>
      </c>
      <c r="E14" s="8"/>
      <c r="F14" s="9">
        <v>448317345</v>
      </c>
      <c r="G14" s="8"/>
      <c r="H14" s="9">
        <v>484394188</v>
      </c>
      <c r="I14" s="8"/>
      <c r="J14" s="9">
        <v>1043695627</v>
      </c>
      <c r="K14" s="8"/>
      <c r="L14" s="9">
        <v>1018464243</v>
      </c>
      <c r="M14" s="8"/>
      <c r="N14" s="9">
        <f>J14-L14</f>
        <v>25231384</v>
      </c>
      <c r="O14" s="35"/>
      <c r="P14" s="41" t="s">
        <v>69</v>
      </c>
      <c r="Q14" s="41"/>
      <c r="R14" s="41"/>
      <c r="X14" s="29"/>
    </row>
    <row r="15" spans="1:24" ht="13.5" thickBot="1">
      <c r="A15" s="22"/>
      <c r="B15" s="22"/>
      <c r="C15" s="65" t="s">
        <v>15</v>
      </c>
      <c r="D15" s="12">
        <v>64544268</v>
      </c>
      <c r="E15" s="8"/>
      <c r="F15" s="12">
        <v>14975923</v>
      </c>
      <c r="G15" s="8"/>
      <c r="H15" s="12">
        <v>49568345</v>
      </c>
      <c r="I15" s="8"/>
      <c r="J15" s="12">
        <v>0</v>
      </c>
      <c r="K15" s="8"/>
      <c r="L15" s="12">
        <v>0</v>
      </c>
      <c r="M15" s="8"/>
      <c r="N15" s="12">
        <f>J15-L15</f>
        <v>0</v>
      </c>
      <c r="O15" s="35"/>
      <c r="P15" s="65" t="s">
        <v>70</v>
      </c>
      <c r="Q15" s="11"/>
      <c r="R15" s="11"/>
      <c r="S15" s="17">
        <v>8016840000</v>
      </c>
      <c r="T15" s="48"/>
      <c r="U15" s="48"/>
      <c r="V15" s="1"/>
      <c r="W15" s="17">
        <v>8016840000</v>
      </c>
      <c r="X15" s="29"/>
    </row>
    <row r="16" spans="1:24" ht="14.25" thickBot="1" thickTop="1">
      <c r="A16" s="22"/>
      <c r="B16" s="22"/>
      <c r="C16" s="43" t="s">
        <v>16</v>
      </c>
      <c r="D16" s="53">
        <f>SUM(D13:D15)</f>
        <v>997255801</v>
      </c>
      <c r="E16" s="8"/>
      <c r="F16" s="53">
        <f>SUM(F13:F15)</f>
        <v>463293268</v>
      </c>
      <c r="G16" s="8"/>
      <c r="H16" s="53">
        <f>D16-F16</f>
        <v>533962533</v>
      </c>
      <c r="I16" s="8"/>
      <c r="J16" s="53">
        <f>SUM(J13:J15)</f>
        <v>1043695627</v>
      </c>
      <c r="K16" s="8"/>
      <c r="L16" s="53">
        <f>SUM(L13:L15)</f>
        <v>1018464243</v>
      </c>
      <c r="M16" s="8"/>
      <c r="N16" s="53">
        <f>J16-L16</f>
        <v>25231384</v>
      </c>
      <c r="O16" s="35"/>
      <c r="S16" s="48"/>
      <c r="T16" s="48"/>
      <c r="U16" s="48"/>
      <c r="V16" s="1"/>
      <c r="W16" s="48"/>
      <c r="X16" s="29"/>
    </row>
    <row r="17" spans="1:24" ht="13.5" thickTop="1">
      <c r="A17" s="22"/>
      <c r="B17" s="22"/>
      <c r="C17" s="8"/>
      <c r="D17" s="9"/>
      <c r="E17" s="8"/>
      <c r="F17" s="9"/>
      <c r="G17" s="8"/>
      <c r="H17" s="9"/>
      <c r="I17" s="8"/>
      <c r="J17" s="9"/>
      <c r="K17" s="8"/>
      <c r="L17" s="9"/>
      <c r="M17" s="8"/>
      <c r="N17" s="9"/>
      <c r="O17" s="35"/>
      <c r="S17" s="48"/>
      <c r="T17" s="48"/>
      <c r="U17" s="48"/>
      <c r="V17" s="1"/>
      <c r="W17" s="48"/>
      <c r="X17" s="29"/>
    </row>
    <row r="18" spans="1:24" ht="12.75">
      <c r="A18" s="22"/>
      <c r="B18" s="22"/>
      <c r="C18" s="75" t="s">
        <v>26</v>
      </c>
      <c r="D18" s="9"/>
      <c r="E18" s="8"/>
      <c r="F18" s="9"/>
      <c r="G18" s="8"/>
      <c r="H18" s="9"/>
      <c r="I18" s="8"/>
      <c r="J18" s="9"/>
      <c r="K18" s="8"/>
      <c r="L18" s="9"/>
      <c r="M18" s="8"/>
      <c r="N18" s="9"/>
      <c r="O18" s="35"/>
      <c r="P18" s="66" t="s">
        <v>71</v>
      </c>
      <c r="Q18" s="40"/>
      <c r="R18" s="40"/>
      <c r="S18" s="48"/>
      <c r="T18" s="48"/>
      <c r="U18" s="48"/>
      <c r="V18" s="1"/>
      <c r="W18" s="48"/>
      <c r="X18" s="29"/>
    </row>
    <row r="19" spans="1:24" ht="12.75">
      <c r="A19" s="22"/>
      <c r="B19" s="22"/>
      <c r="C19" s="66" t="s">
        <v>17</v>
      </c>
      <c r="D19" s="48"/>
      <c r="E19" s="52"/>
      <c r="F19" s="48"/>
      <c r="G19" s="52"/>
      <c r="H19" s="48"/>
      <c r="I19" s="52"/>
      <c r="J19" s="48"/>
      <c r="K19" s="52"/>
      <c r="L19" s="48"/>
      <c r="M19" s="52"/>
      <c r="N19" s="48"/>
      <c r="O19" s="35"/>
      <c r="P19" s="80" t="s">
        <v>72</v>
      </c>
      <c r="Q19" s="42"/>
      <c r="R19" s="42"/>
      <c r="S19" s="48"/>
      <c r="T19" s="48"/>
      <c r="U19" s="48"/>
      <c r="V19" s="1"/>
      <c r="W19" s="48"/>
      <c r="X19" s="29"/>
    </row>
    <row r="20" spans="1:24" ht="12.75">
      <c r="A20" s="22"/>
      <c r="B20" s="22"/>
      <c r="C20" s="76" t="s">
        <v>18</v>
      </c>
      <c r="D20" s="48">
        <v>9734725237</v>
      </c>
      <c r="E20" s="52"/>
      <c r="F20" s="48">
        <v>0</v>
      </c>
      <c r="G20" s="52"/>
      <c r="H20" s="48">
        <f>D20-F20</f>
        <v>9734725237</v>
      </c>
      <c r="I20" s="52"/>
      <c r="J20" s="48">
        <v>9734725237</v>
      </c>
      <c r="K20" s="52"/>
      <c r="L20" s="48">
        <v>0</v>
      </c>
      <c r="M20" s="52"/>
      <c r="N20" s="48">
        <f>J20-L20</f>
        <v>9734725237</v>
      </c>
      <c r="O20" s="35"/>
      <c r="P20" s="11" t="s">
        <v>73</v>
      </c>
      <c r="Q20" s="11"/>
      <c r="R20" s="11"/>
      <c r="S20" s="1"/>
      <c r="T20" s="1"/>
      <c r="U20" s="1"/>
      <c r="V20" s="1"/>
      <c r="W20" s="48"/>
      <c r="X20" s="29"/>
    </row>
    <row r="21" spans="1:24" ht="12.75">
      <c r="A21" s="22"/>
      <c r="B21" s="22"/>
      <c r="C21" s="65" t="s">
        <v>19</v>
      </c>
      <c r="D21" s="48">
        <v>4805808026</v>
      </c>
      <c r="E21" s="52"/>
      <c r="F21" s="48">
        <v>2859626347</v>
      </c>
      <c r="G21" s="52"/>
      <c r="H21" s="48">
        <f aca="true" t="shared" si="0" ref="H21:H26">D21-F21</f>
        <v>1946181679</v>
      </c>
      <c r="I21" s="52"/>
      <c r="J21" s="48">
        <v>4582952041</v>
      </c>
      <c r="K21" s="52"/>
      <c r="L21" s="48">
        <v>2598906243</v>
      </c>
      <c r="M21" s="52"/>
      <c r="N21" s="48">
        <f aca="true" t="shared" si="1" ref="N21:N26">J21-L21</f>
        <v>1984045798</v>
      </c>
      <c r="O21" s="35"/>
      <c r="P21" s="41" t="s">
        <v>74</v>
      </c>
      <c r="Q21" s="41"/>
      <c r="R21" s="41"/>
      <c r="S21" s="48">
        <v>2459770926</v>
      </c>
      <c r="T21" s="48"/>
      <c r="U21" s="48"/>
      <c r="V21" s="1"/>
      <c r="W21" s="48">
        <v>2459770926</v>
      </c>
      <c r="X21" s="29"/>
    </row>
    <row r="22" spans="1:24" ht="12.75">
      <c r="A22" s="22"/>
      <c r="B22" s="22"/>
      <c r="C22" s="65" t="s">
        <v>20</v>
      </c>
      <c r="D22" s="48"/>
      <c r="E22" s="52"/>
      <c r="F22" s="48"/>
      <c r="G22" s="52"/>
      <c r="H22" s="48">
        <f t="shared" si="0"/>
        <v>0</v>
      </c>
      <c r="I22" s="52"/>
      <c r="J22" s="48"/>
      <c r="K22" s="52"/>
      <c r="L22" s="48"/>
      <c r="M22" s="52"/>
      <c r="N22" s="48">
        <f t="shared" si="1"/>
        <v>0</v>
      </c>
      <c r="O22" s="35"/>
      <c r="P22" s="65" t="s">
        <v>75</v>
      </c>
      <c r="Q22" s="11"/>
      <c r="R22" s="11"/>
      <c r="S22" s="12">
        <v>458974759</v>
      </c>
      <c r="T22" s="48"/>
      <c r="U22" s="48"/>
      <c r="V22" s="1"/>
      <c r="W22" s="12">
        <v>565958300</v>
      </c>
      <c r="X22" s="29"/>
    </row>
    <row r="23" spans="1:24" ht="13.5" thickBot="1">
      <c r="A23" s="22"/>
      <c r="B23" s="22"/>
      <c r="C23" s="77" t="s">
        <v>21</v>
      </c>
      <c r="D23" s="9">
        <v>47029165337</v>
      </c>
      <c r="E23" s="8"/>
      <c r="F23" s="9">
        <v>31132776591</v>
      </c>
      <c r="G23" s="8"/>
      <c r="H23" s="48">
        <f t="shared" si="0"/>
        <v>15896388746</v>
      </c>
      <c r="I23" s="8"/>
      <c r="J23" s="9">
        <v>45011209537</v>
      </c>
      <c r="K23" s="8"/>
      <c r="L23" s="9">
        <v>28262656483</v>
      </c>
      <c r="M23" s="8"/>
      <c r="N23" s="48">
        <f t="shared" si="1"/>
        <v>16748553054</v>
      </c>
      <c r="O23" s="35"/>
      <c r="S23" s="17">
        <f>SUM(S21:S22)</f>
        <v>2918745685</v>
      </c>
      <c r="T23" s="48"/>
      <c r="U23" s="48"/>
      <c r="V23" s="1"/>
      <c r="W23" s="17">
        <f>SUM(W21:W22)</f>
        <v>3025729226</v>
      </c>
      <c r="X23" s="29"/>
    </row>
    <row r="24" spans="1:24" ht="13.5" thickTop="1">
      <c r="A24" s="22"/>
      <c r="B24" s="22"/>
      <c r="C24" s="65" t="s">
        <v>22</v>
      </c>
      <c r="D24" s="9">
        <v>817943118</v>
      </c>
      <c r="E24" s="8"/>
      <c r="F24" s="9">
        <v>337722597</v>
      </c>
      <c r="G24" s="8"/>
      <c r="H24" s="48">
        <f t="shared" si="0"/>
        <v>480220521</v>
      </c>
      <c r="I24" s="8"/>
      <c r="J24" s="9">
        <v>663626959</v>
      </c>
      <c r="K24" s="8"/>
      <c r="L24" s="9">
        <v>265394605</v>
      </c>
      <c r="M24" s="8"/>
      <c r="N24" s="48">
        <f t="shared" si="1"/>
        <v>398232354</v>
      </c>
      <c r="O24" s="35"/>
      <c r="P24" s="40"/>
      <c r="Q24" s="40"/>
      <c r="R24" s="40"/>
      <c r="S24" s="1"/>
      <c r="T24" s="1"/>
      <c r="U24" s="1"/>
      <c r="V24" s="1"/>
      <c r="W24" s="1"/>
      <c r="X24" s="29"/>
    </row>
    <row r="25" spans="1:24" ht="12.75">
      <c r="A25" s="22"/>
      <c r="B25" s="22"/>
      <c r="C25" s="65" t="s">
        <v>23</v>
      </c>
      <c r="D25" s="9">
        <v>1340387801</v>
      </c>
      <c r="E25" s="8"/>
      <c r="F25" s="9">
        <v>738891124</v>
      </c>
      <c r="G25" s="8"/>
      <c r="H25" s="48">
        <f t="shared" si="0"/>
        <v>601496677</v>
      </c>
      <c r="I25" s="8"/>
      <c r="J25" s="9">
        <v>1238943222</v>
      </c>
      <c r="K25" s="8"/>
      <c r="L25" s="9">
        <v>590006961</v>
      </c>
      <c r="M25" s="8"/>
      <c r="N25" s="48">
        <f t="shared" si="1"/>
        <v>648936261</v>
      </c>
      <c r="O25" s="35"/>
      <c r="P25" s="66" t="s">
        <v>77</v>
      </c>
      <c r="Q25" s="11"/>
      <c r="R25" s="11"/>
      <c r="T25" s="48"/>
      <c r="U25" s="48"/>
      <c r="V25" s="1"/>
      <c r="X25" s="29"/>
    </row>
    <row r="26" spans="1:24" ht="12.75">
      <c r="A26" s="22"/>
      <c r="B26" s="22"/>
      <c r="C26" s="65" t="s">
        <v>24</v>
      </c>
      <c r="D26" s="12">
        <v>1011776277</v>
      </c>
      <c r="E26" s="8"/>
      <c r="F26" s="12">
        <v>0</v>
      </c>
      <c r="G26" s="8"/>
      <c r="H26" s="12">
        <f t="shared" si="0"/>
        <v>1011776277</v>
      </c>
      <c r="I26" s="8"/>
      <c r="J26" s="12">
        <v>838364554</v>
      </c>
      <c r="K26" s="8"/>
      <c r="L26" s="12">
        <v>0</v>
      </c>
      <c r="M26" s="8"/>
      <c r="N26" s="55">
        <f t="shared" si="1"/>
        <v>838364554</v>
      </c>
      <c r="O26" s="35"/>
      <c r="P26" s="65" t="s">
        <v>78</v>
      </c>
      <c r="Q26" s="11"/>
      <c r="R26" s="11"/>
      <c r="S26" s="48">
        <v>1003001756</v>
      </c>
      <c r="T26" s="48"/>
      <c r="U26" s="48"/>
      <c r="V26" s="1"/>
      <c r="W26" s="48">
        <v>1003001756</v>
      </c>
      <c r="X26" s="29"/>
    </row>
    <row r="27" spans="1:24" ht="13.5" thickBot="1">
      <c r="A27" s="22"/>
      <c r="B27" s="22"/>
      <c r="C27" s="78" t="s">
        <v>25</v>
      </c>
      <c r="D27" s="17">
        <f>SUM(D20:D26)</f>
        <v>64739805796</v>
      </c>
      <c r="E27" s="8"/>
      <c r="F27" s="17">
        <f>SUM(F20:F26)</f>
        <v>35069016659</v>
      </c>
      <c r="G27" s="8"/>
      <c r="H27" s="17">
        <f>SUM(H20:H26)</f>
        <v>29670789137</v>
      </c>
      <c r="I27" s="8"/>
      <c r="J27" s="17">
        <f>SUM(J20:J26)</f>
        <v>62069821550</v>
      </c>
      <c r="K27" s="8"/>
      <c r="L27" s="17">
        <f>SUM(L20:L26)</f>
        <v>31716964292</v>
      </c>
      <c r="M27" s="8"/>
      <c r="N27" s="17">
        <f>SUM(N20:N26)</f>
        <v>30352857258</v>
      </c>
      <c r="O27" s="35"/>
      <c r="P27" s="65" t="s">
        <v>79</v>
      </c>
      <c r="Q27" s="11"/>
      <c r="R27" s="11"/>
      <c r="S27" s="48">
        <v>882521638</v>
      </c>
      <c r="T27" s="48"/>
      <c r="U27" s="48"/>
      <c r="V27" s="1"/>
      <c r="W27" s="48">
        <v>882521638</v>
      </c>
      <c r="X27" s="29"/>
    </row>
    <row r="28" spans="1:24" ht="13.5" thickTop="1">
      <c r="A28" s="22"/>
      <c r="B28" s="22"/>
      <c r="C28" s="8"/>
      <c r="D28" s="9"/>
      <c r="E28" s="8"/>
      <c r="F28" s="9"/>
      <c r="G28" s="8"/>
      <c r="H28" s="9"/>
      <c r="I28" s="8"/>
      <c r="J28" s="9"/>
      <c r="K28" s="8"/>
      <c r="L28" s="9"/>
      <c r="M28" s="8"/>
      <c r="N28" s="9"/>
      <c r="O28" s="35"/>
      <c r="P28" s="65" t="s">
        <v>76</v>
      </c>
      <c r="Q28" s="41"/>
      <c r="R28" s="41"/>
      <c r="S28" s="12">
        <v>6202774300</v>
      </c>
      <c r="T28" s="48"/>
      <c r="U28" s="48"/>
      <c r="V28" s="1"/>
      <c r="W28" s="12">
        <v>6202774300</v>
      </c>
      <c r="X28" s="29"/>
    </row>
    <row r="29" spans="1:24" ht="13.5" thickBot="1">
      <c r="A29" s="22"/>
      <c r="B29" s="22"/>
      <c r="C29" s="79" t="s">
        <v>27</v>
      </c>
      <c r="D29" s="9"/>
      <c r="E29" s="8"/>
      <c r="F29" s="9"/>
      <c r="G29" s="8"/>
      <c r="H29" s="9"/>
      <c r="I29" s="8"/>
      <c r="J29" s="9"/>
      <c r="K29" s="8"/>
      <c r="L29" s="9"/>
      <c r="M29" s="8"/>
      <c r="N29" s="9"/>
      <c r="O29" s="35"/>
      <c r="S29" s="53">
        <f>SUM(S26:S28)</f>
        <v>8088297694</v>
      </c>
      <c r="T29" s="48"/>
      <c r="U29" s="48"/>
      <c r="V29" s="1"/>
      <c r="W29" s="53">
        <f>SUM(W26:W28)</f>
        <v>8088297694</v>
      </c>
      <c r="X29" s="29"/>
    </row>
    <row r="30" spans="1:24" ht="13.5" thickTop="1">
      <c r="A30" s="22"/>
      <c r="B30" s="22"/>
      <c r="C30" s="80" t="s">
        <v>28</v>
      </c>
      <c r="D30" s="9"/>
      <c r="E30" s="8"/>
      <c r="F30" s="9"/>
      <c r="G30" s="8"/>
      <c r="H30" s="9"/>
      <c r="I30" s="8"/>
      <c r="J30" s="9"/>
      <c r="K30" s="8"/>
      <c r="L30" s="9"/>
      <c r="M30" s="8"/>
      <c r="N30" s="9"/>
      <c r="O30" s="35"/>
      <c r="P30" s="66" t="s">
        <v>80</v>
      </c>
      <c r="Q30" s="40"/>
      <c r="R30" s="40"/>
      <c r="S30" s="48"/>
      <c r="T30" s="48"/>
      <c r="U30" s="48"/>
      <c r="V30" s="1"/>
      <c r="W30" s="48"/>
      <c r="X30" s="29"/>
    </row>
    <row r="31" spans="1:24" ht="12.75">
      <c r="A31" s="22"/>
      <c r="B31" s="22"/>
      <c r="C31" s="76" t="s">
        <v>29</v>
      </c>
      <c r="D31" s="48"/>
      <c r="E31" s="52"/>
      <c r="F31" s="48"/>
      <c r="G31" s="52"/>
      <c r="H31" s="48">
        <v>1550900000</v>
      </c>
      <c r="I31" s="52"/>
      <c r="J31" s="48"/>
      <c r="K31" s="52"/>
      <c r="L31" s="48"/>
      <c r="M31" s="52"/>
      <c r="N31" s="48">
        <v>1550900000</v>
      </c>
      <c r="O31" s="35"/>
      <c r="P31" s="77" t="s">
        <v>81</v>
      </c>
      <c r="Q31" s="41"/>
      <c r="R31" s="41"/>
      <c r="S31" s="12">
        <v>0</v>
      </c>
      <c r="T31" s="48"/>
      <c r="U31" s="48"/>
      <c r="V31" s="1"/>
      <c r="W31" s="12">
        <v>304217427</v>
      </c>
      <c r="X31" s="29"/>
    </row>
    <row r="32" spans="1:24" ht="13.5" thickBot="1">
      <c r="A32" s="22"/>
      <c r="B32" s="22"/>
      <c r="C32" s="76" t="s">
        <v>30</v>
      </c>
      <c r="D32" s="48"/>
      <c r="E32" s="52"/>
      <c r="F32" s="48"/>
      <c r="G32" s="52"/>
      <c r="H32" s="12">
        <v>1633305062</v>
      </c>
      <c r="I32" s="52"/>
      <c r="J32" s="48"/>
      <c r="K32" s="52"/>
      <c r="L32" s="48"/>
      <c r="M32" s="52"/>
      <c r="N32" s="55">
        <v>1366290618</v>
      </c>
      <c r="O32" s="35"/>
      <c r="S32" s="17">
        <f>SUM(S31)</f>
        <v>0</v>
      </c>
      <c r="T32" s="48"/>
      <c r="U32" s="48"/>
      <c r="V32" s="1"/>
      <c r="W32" s="17">
        <f>SUM(W31)</f>
        <v>304217427</v>
      </c>
      <c r="X32" s="29"/>
    </row>
    <row r="33" spans="1:24" ht="14.25" thickBot="1" thickTop="1">
      <c r="A33" s="22"/>
      <c r="B33" s="22"/>
      <c r="D33" s="48"/>
      <c r="E33" s="52"/>
      <c r="F33" s="48"/>
      <c r="G33" s="52"/>
      <c r="H33" s="53">
        <f>SUM(H31:H32)</f>
        <v>3184205062</v>
      </c>
      <c r="I33" s="52"/>
      <c r="J33" s="48"/>
      <c r="K33" s="52"/>
      <c r="L33" s="48"/>
      <c r="M33" s="52"/>
      <c r="N33" s="56">
        <f>SUM(N31:N32)</f>
        <v>2917190618</v>
      </c>
      <c r="O33" s="35"/>
      <c r="P33" s="78" t="s">
        <v>82</v>
      </c>
      <c r="Q33" s="43"/>
      <c r="R33" s="43"/>
      <c r="S33" s="58">
        <f>S15+S23+S29+S32</f>
        <v>19023883379</v>
      </c>
      <c r="T33" s="48"/>
      <c r="U33" s="48"/>
      <c r="V33" s="1"/>
      <c r="W33" s="58">
        <f>W15+W23+W29+W32</f>
        <v>19435084347</v>
      </c>
      <c r="X33" s="29"/>
    </row>
    <row r="34" spans="1:24" ht="14.25" thickBot="1" thickTop="1">
      <c r="A34" s="22"/>
      <c r="B34" s="22"/>
      <c r="C34" s="78" t="s">
        <v>31</v>
      </c>
      <c r="D34" s="48"/>
      <c r="E34" s="52"/>
      <c r="F34" s="48"/>
      <c r="G34" s="52"/>
      <c r="H34" s="17">
        <f>H27+H33</f>
        <v>32854994199</v>
      </c>
      <c r="I34" s="52"/>
      <c r="J34" s="48"/>
      <c r="K34" s="52"/>
      <c r="L34" s="48"/>
      <c r="M34" s="52"/>
      <c r="N34" s="57">
        <f>N27+N33</f>
        <v>33270047876</v>
      </c>
      <c r="O34" s="35"/>
      <c r="P34" s="41"/>
      <c r="Q34" s="41"/>
      <c r="R34" s="41"/>
      <c r="S34" s="59"/>
      <c r="T34" s="59"/>
      <c r="U34" s="59"/>
      <c r="V34" s="1"/>
      <c r="W34" s="48"/>
      <c r="X34" s="29"/>
    </row>
    <row r="35" spans="1:24" ht="13.5" thickTop="1">
      <c r="A35" s="22"/>
      <c r="B35" s="22"/>
      <c r="D35" s="48"/>
      <c r="E35" s="52"/>
      <c r="F35" s="48"/>
      <c r="G35" s="52"/>
      <c r="H35" s="48"/>
      <c r="I35" s="52"/>
      <c r="J35" s="48"/>
      <c r="K35" s="52"/>
      <c r="L35" s="48"/>
      <c r="M35" s="52"/>
      <c r="N35" s="48"/>
      <c r="O35" s="35"/>
      <c r="P35" s="75" t="s">
        <v>83</v>
      </c>
      <c r="Q35" s="10"/>
      <c r="R35" s="10"/>
      <c r="S35" s="48"/>
      <c r="T35" s="48"/>
      <c r="U35" s="48"/>
      <c r="V35" s="1"/>
      <c r="W35" s="48"/>
      <c r="X35" s="29"/>
    </row>
    <row r="36" spans="1:24" ht="12.75">
      <c r="A36" s="22"/>
      <c r="B36" s="22"/>
      <c r="C36" s="75" t="s">
        <v>32</v>
      </c>
      <c r="D36" s="48"/>
      <c r="E36" s="52"/>
      <c r="F36" s="48"/>
      <c r="G36" s="52"/>
      <c r="H36" s="48"/>
      <c r="I36" s="52"/>
      <c r="J36" s="48"/>
      <c r="K36" s="52"/>
      <c r="L36" s="48"/>
      <c r="M36" s="52"/>
      <c r="N36" s="48"/>
      <c r="O36" s="35"/>
      <c r="P36" s="65" t="s">
        <v>84</v>
      </c>
      <c r="Q36" s="11"/>
      <c r="R36" s="11"/>
      <c r="S36" s="48"/>
      <c r="T36" s="48"/>
      <c r="U36" s="48"/>
      <c r="V36" s="1"/>
      <c r="W36" s="48"/>
      <c r="X36" s="29"/>
    </row>
    <row r="37" spans="1:24" ht="12.75">
      <c r="A37" s="22"/>
      <c r="B37" s="22"/>
      <c r="C37" s="66" t="s">
        <v>33</v>
      </c>
      <c r="D37" s="48"/>
      <c r="E37" s="52"/>
      <c r="F37" s="48"/>
      <c r="G37" s="52"/>
      <c r="I37" s="52"/>
      <c r="J37" s="48"/>
      <c r="K37" s="52"/>
      <c r="L37" s="48"/>
      <c r="M37" s="52"/>
      <c r="N37" s="48">
        <v>3258153378</v>
      </c>
      <c r="O37" s="35"/>
      <c r="P37" s="77" t="s">
        <v>85</v>
      </c>
      <c r="Q37" s="41"/>
      <c r="R37" s="41"/>
      <c r="S37" s="48">
        <v>1472996890</v>
      </c>
      <c r="T37" s="48"/>
      <c r="U37" s="48"/>
      <c r="V37" s="1"/>
      <c r="W37" s="48">
        <v>1472996890</v>
      </c>
      <c r="X37" s="29"/>
    </row>
    <row r="38" spans="1:24" ht="12.75">
      <c r="A38" s="22"/>
      <c r="B38" s="22"/>
      <c r="C38" s="76" t="s">
        <v>34</v>
      </c>
      <c r="D38" s="48"/>
      <c r="E38" s="52"/>
      <c r="F38" s="48"/>
      <c r="G38" s="52"/>
      <c r="H38" s="48">
        <v>1875782851</v>
      </c>
      <c r="I38" s="52"/>
      <c r="J38" s="48"/>
      <c r="K38" s="52"/>
      <c r="L38" s="48"/>
      <c r="M38" s="52"/>
      <c r="O38" s="35"/>
      <c r="P38" s="65" t="s">
        <v>86</v>
      </c>
      <c r="Q38" s="11"/>
      <c r="R38" s="11"/>
      <c r="S38" s="12">
        <v>898003774</v>
      </c>
      <c r="T38" s="48"/>
      <c r="U38" s="48"/>
      <c r="V38" s="1"/>
      <c r="W38" s="12">
        <v>201762538</v>
      </c>
      <c r="X38" s="29"/>
    </row>
    <row r="39" spans="1:24" ht="13.5" thickBot="1">
      <c r="A39" s="22"/>
      <c r="B39" s="22"/>
      <c r="C39" s="76" t="s">
        <v>35</v>
      </c>
      <c r="D39" s="48"/>
      <c r="E39" s="52"/>
      <c r="F39" s="48"/>
      <c r="G39" s="52"/>
      <c r="H39" s="48">
        <v>15291028175</v>
      </c>
      <c r="I39" s="52"/>
      <c r="J39" s="48"/>
      <c r="K39" s="52"/>
      <c r="L39" s="48"/>
      <c r="M39" s="52"/>
      <c r="N39" s="48">
        <v>11314639390</v>
      </c>
      <c r="O39" s="35"/>
      <c r="P39" s="78" t="s">
        <v>16</v>
      </c>
      <c r="Q39" s="43"/>
      <c r="R39" s="43"/>
      <c r="S39" s="53">
        <f>SUM(S37:S38)</f>
        <v>2371000664</v>
      </c>
      <c r="T39" s="48"/>
      <c r="U39" s="48"/>
      <c r="V39" s="1"/>
      <c r="W39" s="53">
        <f>SUM(W37:W38)</f>
        <v>1674759428</v>
      </c>
      <c r="X39" s="29"/>
    </row>
    <row r="40" spans="1:24" ht="13.5" thickTop="1">
      <c r="A40" s="22"/>
      <c r="B40" s="22"/>
      <c r="C40" s="76" t="s">
        <v>36</v>
      </c>
      <c r="D40" s="48"/>
      <c r="E40" s="52"/>
      <c r="F40" s="48"/>
      <c r="G40" s="52"/>
      <c r="H40" s="48"/>
      <c r="I40" s="52"/>
      <c r="J40" s="48"/>
      <c r="K40" s="52"/>
      <c r="L40" s="48"/>
      <c r="M40" s="52"/>
      <c r="N40" s="48"/>
      <c r="O40" s="35"/>
      <c r="P40" s="11"/>
      <c r="Q40" s="11"/>
      <c r="R40" s="11"/>
      <c r="S40" s="48"/>
      <c r="T40" s="48"/>
      <c r="U40" s="48"/>
      <c r="V40" s="1"/>
      <c r="W40" s="48"/>
      <c r="X40" s="29"/>
    </row>
    <row r="41" spans="1:24" ht="12.75">
      <c r="A41" s="22"/>
      <c r="B41" s="22"/>
      <c r="C41" s="81" t="s">
        <v>37</v>
      </c>
      <c r="D41" s="48"/>
      <c r="E41" s="52"/>
      <c r="F41" s="48"/>
      <c r="G41" s="52"/>
      <c r="H41" s="48">
        <v>10159082951</v>
      </c>
      <c r="I41" s="52"/>
      <c r="J41" s="48"/>
      <c r="K41" s="52"/>
      <c r="L41" s="48"/>
      <c r="M41" s="52"/>
      <c r="N41" s="48">
        <v>13034703931</v>
      </c>
      <c r="O41" s="35"/>
      <c r="P41" s="75" t="s">
        <v>87</v>
      </c>
      <c r="Q41" s="10"/>
      <c r="R41" s="10"/>
      <c r="S41" s="48"/>
      <c r="T41" s="48"/>
      <c r="U41" s="48"/>
      <c r="V41" s="1"/>
      <c r="W41" s="48"/>
      <c r="X41" s="29"/>
    </row>
    <row r="42" spans="1:24" ht="12.75">
      <c r="A42" s="22"/>
      <c r="B42" s="22"/>
      <c r="C42" s="76" t="s">
        <v>38</v>
      </c>
      <c r="D42" s="48"/>
      <c r="E42" s="52"/>
      <c r="F42" s="48"/>
      <c r="G42" s="52"/>
      <c r="H42" s="12">
        <v>3169342418</v>
      </c>
      <c r="I42" s="52"/>
      <c r="J42" s="48"/>
      <c r="K42" s="52"/>
      <c r="L42" s="48"/>
      <c r="M42" s="52"/>
      <c r="N42" s="12">
        <v>39069714</v>
      </c>
      <c r="O42" s="35"/>
      <c r="P42" s="66" t="s">
        <v>88</v>
      </c>
      <c r="Q42" s="40"/>
      <c r="R42" s="40"/>
      <c r="S42" s="48"/>
      <c r="T42" s="48"/>
      <c r="U42" s="48"/>
      <c r="V42" s="1"/>
      <c r="W42" s="48"/>
      <c r="X42" s="29"/>
    </row>
    <row r="43" spans="1:24" ht="13.5" thickBot="1">
      <c r="A43" s="22"/>
      <c r="B43" s="22"/>
      <c r="D43" s="48"/>
      <c r="E43" s="52"/>
      <c r="F43" s="48"/>
      <c r="G43" s="52"/>
      <c r="H43" s="53">
        <f>SUM(H38:H42)</f>
        <v>30495236395</v>
      </c>
      <c r="I43" s="52"/>
      <c r="J43" s="48"/>
      <c r="K43" s="52"/>
      <c r="L43" s="48"/>
      <c r="M43" s="52"/>
      <c r="N43" s="53">
        <f>SUM(N37:N42)</f>
        <v>27646566413</v>
      </c>
      <c r="O43" s="35"/>
      <c r="P43" s="65" t="s">
        <v>89</v>
      </c>
      <c r="Q43" s="11"/>
      <c r="R43" s="11"/>
      <c r="S43" s="48">
        <v>887137551</v>
      </c>
      <c r="T43" s="54"/>
      <c r="U43" s="11"/>
      <c r="V43" s="11"/>
      <c r="W43" s="48">
        <v>3975021970</v>
      </c>
      <c r="X43" s="29"/>
    </row>
    <row r="44" spans="1:24" ht="13.5" thickTop="1">
      <c r="A44" s="22"/>
      <c r="B44" s="22"/>
      <c r="C44" s="66" t="s">
        <v>39</v>
      </c>
      <c r="D44" s="48"/>
      <c r="E44" s="52"/>
      <c r="F44" s="48"/>
      <c r="G44" s="52"/>
      <c r="H44" s="48"/>
      <c r="I44" s="52"/>
      <c r="J44" s="48"/>
      <c r="K44" s="52"/>
      <c r="L44" s="48"/>
      <c r="M44" s="52"/>
      <c r="N44" s="48"/>
      <c r="O44" s="35"/>
      <c r="P44" s="65" t="s">
        <v>90</v>
      </c>
      <c r="Q44" s="48">
        <v>2787681296</v>
      </c>
      <c r="R44" s="11"/>
      <c r="S44" s="60"/>
      <c r="T44" s="60"/>
      <c r="U44" s="48">
        <v>3498506620</v>
      </c>
      <c r="V44" s="11"/>
      <c r="W44" s="60"/>
      <c r="X44" s="29"/>
    </row>
    <row r="45" spans="1:24" ht="12.75">
      <c r="A45" s="22"/>
      <c r="B45" s="22"/>
      <c r="C45" s="76" t="s">
        <v>40</v>
      </c>
      <c r="D45" s="46"/>
      <c r="E45" s="1"/>
      <c r="F45" s="48">
        <v>44178498540</v>
      </c>
      <c r="G45" s="1"/>
      <c r="H45" s="46"/>
      <c r="I45" s="1"/>
      <c r="J45" s="46"/>
      <c r="K45" s="1"/>
      <c r="L45" s="48">
        <v>74565202507</v>
      </c>
      <c r="M45" s="1"/>
      <c r="N45" s="46"/>
      <c r="O45" s="35"/>
      <c r="P45" s="81" t="s">
        <v>91</v>
      </c>
      <c r="Q45" s="12">
        <v>129562723</v>
      </c>
      <c r="R45" s="45"/>
      <c r="S45" s="48">
        <f>Q44-Q45</f>
        <v>2658118573</v>
      </c>
      <c r="T45" s="48"/>
      <c r="U45" s="12">
        <v>265105261</v>
      </c>
      <c r="V45" s="45"/>
      <c r="W45" s="48">
        <f>U44-U45</f>
        <v>3233401359</v>
      </c>
      <c r="X45" s="29"/>
    </row>
    <row r="46" spans="1:24" ht="12.75">
      <c r="A46" s="22"/>
      <c r="B46" s="22"/>
      <c r="C46" s="81" t="s">
        <v>41</v>
      </c>
      <c r="D46" s="48"/>
      <c r="E46" s="13"/>
      <c r="F46" s="12">
        <v>150000000</v>
      </c>
      <c r="G46" s="13"/>
      <c r="H46" s="48">
        <f>F45-F46</f>
        <v>44028498540</v>
      </c>
      <c r="I46" s="13"/>
      <c r="J46" s="48"/>
      <c r="K46" s="13"/>
      <c r="L46" s="12">
        <v>0</v>
      </c>
      <c r="M46" s="13"/>
      <c r="N46" s="48">
        <f>L45-L46</f>
        <v>74565202507</v>
      </c>
      <c r="O46" s="35"/>
      <c r="P46" s="65" t="s">
        <v>92</v>
      </c>
      <c r="Q46" s="11"/>
      <c r="R46" s="11"/>
      <c r="S46" s="12">
        <v>616000</v>
      </c>
      <c r="T46" s="48"/>
      <c r="U46" s="11"/>
      <c r="V46" s="11"/>
      <c r="W46" s="12">
        <v>121380616</v>
      </c>
      <c r="X46" s="29"/>
    </row>
    <row r="47" spans="1:24" ht="13.5" thickBot="1">
      <c r="A47" s="22"/>
      <c r="B47" s="22"/>
      <c r="C47" s="44" t="s">
        <v>42</v>
      </c>
      <c r="D47" s="48"/>
      <c r="E47" s="13"/>
      <c r="F47" s="48"/>
      <c r="G47" s="13"/>
      <c r="H47" s="48">
        <v>500000</v>
      </c>
      <c r="I47" s="13"/>
      <c r="J47" s="48"/>
      <c r="K47" s="13"/>
      <c r="L47" s="48"/>
      <c r="M47" s="13"/>
      <c r="N47" s="48">
        <v>0</v>
      </c>
      <c r="O47" s="35"/>
      <c r="S47" s="53">
        <f>SUM(S43:S46)</f>
        <v>3545872124</v>
      </c>
      <c r="T47" s="48"/>
      <c r="W47" s="53">
        <f>SUM(W43:W46)</f>
        <v>7329803945</v>
      </c>
      <c r="X47" s="29"/>
    </row>
    <row r="48" spans="1:24" ht="13.5" thickTop="1">
      <c r="A48" s="22"/>
      <c r="B48" s="22"/>
      <c r="C48" s="44" t="s">
        <v>43</v>
      </c>
      <c r="D48" s="48"/>
      <c r="E48" s="13"/>
      <c r="F48" s="48"/>
      <c r="G48" s="13"/>
      <c r="H48" s="48">
        <v>253713392</v>
      </c>
      <c r="I48" s="13"/>
      <c r="J48" s="48"/>
      <c r="K48" s="13"/>
      <c r="L48" s="48"/>
      <c r="M48" s="13"/>
      <c r="N48" s="48">
        <v>7959114</v>
      </c>
      <c r="O48" s="35"/>
      <c r="P48" s="66" t="s">
        <v>93</v>
      </c>
      <c r="S48" s="54"/>
      <c r="T48" s="54"/>
      <c r="U48" s="54"/>
      <c r="V48" s="1"/>
      <c r="W48" s="54"/>
      <c r="X48" s="29"/>
    </row>
    <row r="49" spans="1:24" ht="12.75">
      <c r="A49" s="22"/>
      <c r="B49" s="22"/>
      <c r="C49" s="44" t="s">
        <v>44</v>
      </c>
      <c r="D49" s="48"/>
      <c r="E49" s="13"/>
      <c r="F49" s="48"/>
      <c r="G49" s="13"/>
      <c r="H49" s="48">
        <v>1306023</v>
      </c>
      <c r="I49" s="13"/>
      <c r="J49" s="48"/>
      <c r="K49" s="13"/>
      <c r="L49" s="48"/>
      <c r="M49" s="13"/>
      <c r="N49" s="48">
        <v>1306023</v>
      </c>
      <c r="O49" s="35"/>
      <c r="P49" s="65" t="s">
        <v>94</v>
      </c>
      <c r="Q49" s="40"/>
      <c r="R49" s="40"/>
      <c r="S49" s="48">
        <v>11190999861</v>
      </c>
      <c r="T49" s="48"/>
      <c r="U49" s="40"/>
      <c r="V49" s="40"/>
      <c r="W49" s="48">
        <v>17920468918</v>
      </c>
      <c r="X49" s="29"/>
    </row>
    <row r="50" spans="1:24" ht="12.75">
      <c r="A50" s="22"/>
      <c r="B50" s="22"/>
      <c r="C50" s="76" t="s">
        <v>45</v>
      </c>
      <c r="D50" s="48"/>
      <c r="E50" s="13"/>
      <c r="F50" s="48"/>
      <c r="G50" s="13"/>
      <c r="H50" s="48"/>
      <c r="I50" s="13"/>
      <c r="J50" s="48"/>
      <c r="K50" s="13"/>
      <c r="L50" s="48"/>
      <c r="M50" s="13"/>
      <c r="N50" s="48"/>
      <c r="O50" s="35"/>
      <c r="P50" s="65" t="s">
        <v>95</v>
      </c>
      <c r="Q50" s="61">
        <v>1214890068</v>
      </c>
      <c r="R50" s="11"/>
      <c r="S50" s="48"/>
      <c r="T50" s="48"/>
      <c r="U50" s="61">
        <v>1111741868</v>
      </c>
      <c r="V50" s="11"/>
      <c r="W50" s="48"/>
      <c r="X50" s="29"/>
    </row>
    <row r="51" spans="1:24" ht="12.75">
      <c r="A51" s="22"/>
      <c r="B51" s="22"/>
      <c r="C51" s="81" t="s">
        <v>46</v>
      </c>
      <c r="D51" s="48"/>
      <c r="E51" s="13"/>
      <c r="F51" s="48"/>
      <c r="G51" s="13"/>
      <c r="H51" s="48">
        <v>985967777</v>
      </c>
      <c r="I51" s="13"/>
      <c r="J51" s="48"/>
      <c r="K51" s="13"/>
      <c r="L51" s="48"/>
      <c r="M51" s="13"/>
      <c r="N51" s="48">
        <v>985967777</v>
      </c>
      <c r="O51" s="35"/>
      <c r="P51" s="81" t="s">
        <v>91</v>
      </c>
      <c r="Q51" s="62">
        <v>135542538</v>
      </c>
      <c r="R51" s="11"/>
      <c r="S51" s="48">
        <f>Q50-Q51</f>
        <v>1079347530</v>
      </c>
      <c r="T51" s="48"/>
      <c r="U51" s="62">
        <v>183381085</v>
      </c>
      <c r="V51" s="11"/>
      <c r="W51" s="48">
        <f>U50-U51</f>
        <v>928360783</v>
      </c>
      <c r="X51" s="29"/>
    </row>
    <row r="52" spans="1:24" ht="12.75">
      <c r="A52" s="22"/>
      <c r="B52" s="22"/>
      <c r="C52" s="76" t="s">
        <v>47</v>
      </c>
      <c r="D52" s="48"/>
      <c r="E52" s="13"/>
      <c r="F52" s="48"/>
      <c r="G52" s="13"/>
      <c r="H52" s="48">
        <v>25934000</v>
      </c>
      <c r="I52" s="13"/>
      <c r="J52" s="48"/>
      <c r="K52" s="13"/>
      <c r="L52" s="48"/>
      <c r="M52" s="13"/>
      <c r="N52" s="48">
        <v>7694000</v>
      </c>
      <c r="O52" s="35"/>
      <c r="P52" s="65" t="s">
        <v>96</v>
      </c>
      <c r="Q52" s="45"/>
      <c r="R52" s="45"/>
      <c r="S52" s="48">
        <v>81314808298</v>
      </c>
      <c r="T52" s="48"/>
      <c r="U52" s="45"/>
      <c r="V52" s="45"/>
      <c r="W52" s="48">
        <v>94119470736</v>
      </c>
      <c r="X52" s="29"/>
    </row>
    <row r="53" spans="1:24" ht="12.75">
      <c r="A53" s="22"/>
      <c r="B53" s="22"/>
      <c r="C53" s="76" t="s">
        <v>48</v>
      </c>
      <c r="D53" s="48"/>
      <c r="E53" s="13"/>
      <c r="F53" s="48"/>
      <c r="G53" s="13"/>
      <c r="H53" s="48">
        <v>175516709</v>
      </c>
      <c r="I53" s="13"/>
      <c r="J53" s="48"/>
      <c r="K53" s="13"/>
      <c r="L53" s="48"/>
      <c r="M53" s="13"/>
      <c r="N53" s="48">
        <v>296725459</v>
      </c>
      <c r="O53" s="35"/>
      <c r="P53" s="65" t="s">
        <v>97</v>
      </c>
      <c r="Q53" s="11"/>
      <c r="R53" s="11"/>
      <c r="S53" s="48">
        <v>80077776</v>
      </c>
      <c r="T53" s="48"/>
      <c r="U53" s="11"/>
      <c r="V53" s="11"/>
      <c r="W53" s="48">
        <v>177095</v>
      </c>
      <c r="X53" s="29"/>
    </row>
    <row r="54" spans="1:24" ht="12.75">
      <c r="A54" s="22"/>
      <c r="B54" s="22"/>
      <c r="C54" s="76" t="s">
        <v>49</v>
      </c>
      <c r="D54" s="48"/>
      <c r="E54" s="13"/>
      <c r="F54" s="48"/>
      <c r="G54" s="13"/>
      <c r="H54" s="48">
        <v>14499903101</v>
      </c>
      <c r="I54" s="13"/>
      <c r="J54" s="48"/>
      <c r="K54" s="13"/>
      <c r="L54" s="48"/>
      <c r="M54" s="13"/>
      <c r="N54" s="48">
        <v>14989124393</v>
      </c>
      <c r="O54" s="35"/>
      <c r="P54" s="65" t="s">
        <v>98</v>
      </c>
      <c r="Q54" s="11"/>
      <c r="R54" s="11"/>
      <c r="S54" s="48">
        <v>797374204</v>
      </c>
      <c r="T54" s="48"/>
      <c r="U54" s="11"/>
      <c r="V54" s="11"/>
      <c r="W54" s="48">
        <v>266332455</v>
      </c>
      <c r="X54" s="29"/>
    </row>
    <row r="55" spans="1:24" ht="12.75">
      <c r="A55" s="22"/>
      <c r="B55" s="22"/>
      <c r="C55" s="76" t="s">
        <v>50</v>
      </c>
      <c r="D55" s="48"/>
      <c r="E55" s="13"/>
      <c r="F55" s="48"/>
      <c r="G55" s="13"/>
      <c r="H55" s="12">
        <v>31991223</v>
      </c>
      <c r="I55" s="13"/>
      <c r="J55" s="48"/>
      <c r="K55" s="13"/>
      <c r="L55" s="48"/>
      <c r="M55" s="13"/>
      <c r="N55" s="12">
        <v>1739412</v>
      </c>
      <c r="O55" s="35"/>
      <c r="P55" s="65" t="s">
        <v>99</v>
      </c>
      <c r="Q55" s="11"/>
      <c r="R55" s="11"/>
      <c r="S55" s="48">
        <v>484065161</v>
      </c>
      <c r="T55" s="48"/>
      <c r="U55" s="11"/>
      <c r="V55" s="11"/>
      <c r="W55" s="48">
        <v>486544546</v>
      </c>
      <c r="X55" s="29"/>
    </row>
    <row r="56" spans="1:24" ht="13.5" thickBot="1">
      <c r="A56" s="22"/>
      <c r="B56" s="22"/>
      <c r="C56" s="44"/>
      <c r="D56" s="48"/>
      <c r="E56" s="13"/>
      <c r="F56" s="48"/>
      <c r="G56" s="13"/>
      <c r="H56" s="53">
        <f>SUM(H46:H55)</f>
        <v>60003330765</v>
      </c>
      <c r="I56" s="13"/>
      <c r="J56" s="48"/>
      <c r="K56" s="13"/>
      <c r="L56" s="48"/>
      <c r="M56" s="13"/>
      <c r="N56" s="53">
        <f>SUM(N46:N55)</f>
        <v>90855718685</v>
      </c>
      <c r="O56" s="35"/>
      <c r="P56" s="65" t="s">
        <v>100</v>
      </c>
      <c r="Q56" s="11"/>
      <c r="R56" s="11"/>
      <c r="S56" s="48"/>
      <c r="T56" s="48"/>
      <c r="U56" s="11"/>
      <c r="V56" s="11"/>
      <c r="W56" s="48"/>
      <c r="X56" s="29"/>
    </row>
    <row r="57" spans="1:24" ht="13.5" thickTop="1">
      <c r="A57" s="22"/>
      <c r="B57" s="22"/>
      <c r="C57" s="66" t="s">
        <v>51</v>
      </c>
      <c r="D57" s="48"/>
      <c r="E57" s="13"/>
      <c r="F57" s="48"/>
      <c r="G57" s="13"/>
      <c r="H57" s="48"/>
      <c r="I57" s="13"/>
      <c r="J57" s="48"/>
      <c r="K57" s="13"/>
      <c r="L57" s="48"/>
      <c r="M57" s="13"/>
      <c r="N57" s="48"/>
      <c r="O57" s="35"/>
      <c r="P57" s="77" t="s">
        <v>101</v>
      </c>
      <c r="Q57" s="11"/>
      <c r="R57" s="11"/>
      <c r="S57" s="48">
        <v>3458904769</v>
      </c>
      <c r="T57" s="48"/>
      <c r="U57" s="11"/>
      <c r="V57" s="11"/>
      <c r="W57" s="48">
        <v>8695715979</v>
      </c>
      <c r="X57" s="29"/>
    </row>
    <row r="58" spans="1:24" ht="12.75">
      <c r="A58" s="22"/>
      <c r="B58" s="22"/>
      <c r="C58" s="76" t="s">
        <v>52</v>
      </c>
      <c r="D58" s="48"/>
      <c r="E58" s="13"/>
      <c r="F58" s="48"/>
      <c r="G58" s="13"/>
      <c r="H58" s="48">
        <v>34712079</v>
      </c>
      <c r="I58" s="13"/>
      <c r="J58" s="48"/>
      <c r="K58" s="13"/>
      <c r="L58" s="48"/>
      <c r="M58" s="13"/>
      <c r="N58" s="48">
        <v>38651169</v>
      </c>
      <c r="O58" s="35"/>
      <c r="P58" s="65" t="s">
        <v>102</v>
      </c>
      <c r="Q58" s="41"/>
      <c r="R58" s="41"/>
      <c r="S58" s="12">
        <v>426821417</v>
      </c>
      <c r="T58" s="48"/>
      <c r="U58" s="41"/>
      <c r="V58" s="41"/>
      <c r="W58" s="12">
        <v>101694437</v>
      </c>
      <c r="X58" s="29"/>
    </row>
    <row r="59" spans="1:24" ht="13.5" thickBot="1">
      <c r="A59" s="22"/>
      <c r="B59" s="22"/>
      <c r="C59" s="76" t="s">
        <v>53</v>
      </c>
      <c r="D59" s="48"/>
      <c r="E59" s="13"/>
      <c r="F59" s="48"/>
      <c r="G59" s="13"/>
      <c r="H59" s="12">
        <v>2221456285</v>
      </c>
      <c r="I59" s="13"/>
      <c r="J59" s="48"/>
      <c r="K59" s="13"/>
      <c r="L59" s="48"/>
      <c r="M59" s="13"/>
      <c r="N59" s="12">
        <v>372493976</v>
      </c>
      <c r="O59" s="35"/>
      <c r="Q59" s="11"/>
      <c r="R59" s="11"/>
      <c r="S59" s="17">
        <f>SUM(S49:S58)</f>
        <v>98832399016</v>
      </c>
      <c r="T59" s="48"/>
      <c r="U59" s="11"/>
      <c r="V59" s="11"/>
      <c r="W59" s="17">
        <f>SUM(W49:W58)</f>
        <v>122518764949</v>
      </c>
      <c r="X59" s="29"/>
    </row>
    <row r="60" spans="1:24" ht="14.25" thickBot="1" thickTop="1">
      <c r="A60" s="22"/>
      <c r="B60" s="22"/>
      <c r="D60" s="48"/>
      <c r="E60" s="13"/>
      <c r="F60" s="48"/>
      <c r="G60" s="13"/>
      <c r="H60" s="53">
        <f>SUM(H58:H59)</f>
        <v>2256168364</v>
      </c>
      <c r="I60" s="13"/>
      <c r="J60" s="48"/>
      <c r="K60" s="13"/>
      <c r="L60" s="48"/>
      <c r="M60" s="13"/>
      <c r="N60" s="53">
        <f>SUM(N58:N59)</f>
        <v>411145145</v>
      </c>
      <c r="O60" s="35"/>
      <c r="P60" s="78" t="s">
        <v>103</v>
      </c>
      <c r="S60" s="17">
        <f>S47+S59</f>
        <v>102378271140</v>
      </c>
      <c r="T60" s="48"/>
      <c r="W60" s="17">
        <f>W47+W59</f>
        <v>129848568894</v>
      </c>
      <c r="X60" s="29"/>
    </row>
    <row r="61" spans="1:24" ht="14.25" thickBot="1" thickTop="1">
      <c r="A61" s="22"/>
      <c r="B61" s="22"/>
      <c r="C61" s="78" t="s">
        <v>54</v>
      </c>
      <c r="D61" s="48"/>
      <c r="E61" s="13"/>
      <c r="F61" s="48"/>
      <c r="G61" s="13"/>
      <c r="H61" s="17">
        <f>H60+H56+H43</f>
        <v>92754735524</v>
      </c>
      <c r="I61" s="13"/>
      <c r="J61" s="48"/>
      <c r="K61" s="13"/>
      <c r="L61" s="48"/>
      <c r="M61" s="13"/>
      <c r="N61" s="17">
        <f>N60+N56+N43</f>
        <v>118913430243</v>
      </c>
      <c r="O61" s="35"/>
      <c r="Q61" s="43"/>
      <c r="R61" s="43"/>
      <c r="S61" s="48"/>
      <c r="T61" s="48"/>
      <c r="U61" s="48"/>
      <c r="V61" s="1"/>
      <c r="W61" s="48"/>
      <c r="X61" s="29"/>
    </row>
    <row r="62" spans="1:24" ht="13.5" thickTop="1">
      <c r="A62" s="22"/>
      <c r="B62" s="22"/>
      <c r="D62" s="48"/>
      <c r="E62" s="13"/>
      <c r="F62" s="48"/>
      <c r="G62" s="13"/>
      <c r="H62" s="48"/>
      <c r="I62" s="13"/>
      <c r="J62" s="48"/>
      <c r="K62" s="13"/>
      <c r="L62" s="48"/>
      <c r="M62" s="13"/>
      <c r="N62" s="48"/>
      <c r="O62" s="35"/>
      <c r="S62" s="48"/>
      <c r="T62" s="48"/>
      <c r="U62" s="48"/>
      <c r="V62" s="1"/>
      <c r="W62" s="48"/>
      <c r="X62" s="29"/>
    </row>
    <row r="63" spans="1:24" ht="12.75">
      <c r="A63" s="22"/>
      <c r="B63" s="22"/>
      <c r="C63" s="75" t="s">
        <v>55</v>
      </c>
      <c r="D63" s="48"/>
      <c r="E63" s="13"/>
      <c r="F63" s="48"/>
      <c r="G63" s="13"/>
      <c r="H63" s="48"/>
      <c r="I63" s="13"/>
      <c r="J63" s="48"/>
      <c r="K63" s="13"/>
      <c r="L63" s="48"/>
      <c r="M63" s="13"/>
      <c r="N63" s="48"/>
      <c r="O63" s="35"/>
      <c r="Q63" s="10"/>
      <c r="R63" s="10"/>
      <c r="T63" s="48"/>
      <c r="U63" s="48"/>
      <c r="V63" s="1"/>
      <c r="X63" s="29"/>
    </row>
    <row r="64" spans="1:24" ht="12.75">
      <c r="A64" s="22"/>
      <c r="B64" s="22"/>
      <c r="C64" s="76" t="s">
        <v>56</v>
      </c>
      <c r="D64" s="48"/>
      <c r="E64" s="13"/>
      <c r="F64" s="48"/>
      <c r="G64" s="13"/>
      <c r="H64" s="48">
        <v>465985991</v>
      </c>
      <c r="I64" s="13"/>
      <c r="J64" s="48"/>
      <c r="K64" s="13"/>
      <c r="L64" s="48"/>
      <c r="M64" s="13"/>
      <c r="N64" s="48">
        <v>465812134</v>
      </c>
      <c r="O64" s="35"/>
      <c r="P64" s="75" t="s">
        <v>104</v>
      </c>
      <c r="Q64" s="11"/>
      <c r="R64" s="11"/>
      <c r="T64" s="48"/>
      <c r="U64" s="48"/>
      <c r="V64" s="1"/>
      <c r="X64" s="29"/>
    </row>
    <row r="65" spans="1:24" ht="12.75">
      <c r="A65" s="22"/>
      <c r="B65" s="22"/>
      <c r="C65" s="76" t="s">
        <v>57</v>
      </c>
      <c r="D65" s="48"/>
      <c r="E65" s="13"/>
      <c r="F65" s="48"/>
      <c r="G65" s="13"/>
      <c r="H65" s="48">
        <v>5912354</v>
      </c>
      <c r="I65" s="13"/>
      <c r="J65" s="48"/>
      <c r="K65" s="13"/>
      <c r="L65" s="48"/>
      <c r="M65" s="13"/>
      <c r="N65" s="48">
        <v>13412123</v>
      </c>
      <c r="O65" s="35"/>
      <c r="P65" s="65" t="s">
        <v>105</v>
      </c>
      <c r="Q65" s="11"/>
      <c r="R65" s="11"/>
      <c r="S65" s="48">
        <v>701845382</v>
      </c>
      <c r="T65" s="48"/>
      <c r="U65" s="48"/>
      <c r="V65" s="1"/>
      <c r="W65" s="48">
        <v>955842818</v>
      </c>
      <c r="X65" s="29"/>
    </row>
    <row r="66" spans="1:24" ht="12.75">
      <c r="A66" s="22"/>
      <c r="B66" s="22"/>
      <c r="C66" s="76" t="s">
        <v>58</v>
      </c>
      <c r="D66" s="48"/>
      <c r="E66" s="13"/>
      <c r="F66" s="48"/>
      <c r="G66" s="13"/>
      <c r="H66" s="12">
        <v>3883277985</v>
      </c>
      <c r="I66" s="13"/>
      <c r="J66" s="48"/>
      <c r="K66" s="13"/>
      <c r="L66" s="48"/>
      <c r="M66" s="13"/>
      <c r="N66" s="12">
        <v>10244136665</v>
      </c>
      <c r="O66" s="35"/>
      <c r="P66" s="65" t="s">
        <v>106</v>
      </c>
      <c r="Q66" s="43"/>
      <c r="R66" s="43"/>
      <c r="S66" s="12">
        <v>6023868021</v>
      </c>
      <c r="T66" s="48"/>
      <c r="U66" s="48"/>
      <c r="V66" s="1"/>
      <c r="W66" s="12">
        <v>11017814938</v>
      </c>
      <c r="X66" s="29"/>
    </row>
    <row r="67" spans="1:24" ht="13.5" thickBot="1">
      <c r="A67" s="22"/>
      <c r="B67" s="22"/>
      <c r="C67" s="78" t="s">
        <v>59</v>
      </c>
      <c r="D67" s="48"/>
      <c r="E67" s="13"/>
      <c r="F67" s="48"/>
      <c r="G67" s="13"/>
      <c r="H67" s="17">
        <f>SUM(H64:H66)</f>
        <v>4355176330</v>
      </c>
      <c r="I67" s="13"/>
      <c r="J67" s="48"/>
      <c r="K67" s="13"/>
      <c r="L67" s="48"/>
      <c r="M67" s="13"/>
      <c r="N67" s="17">
        <f>SUM(N64:N66)</f>
        <v>10723360922</v>
      </c>
      <c r="O67" s="35"/>
      <c r="P67" s="78" t="s">
        <v>107</v>
      </c>
      <c r="Q67" s="43"/>
      <c r="R67" s="43"/>
      <c r="S67" s="53">
        <f>SUM(S65:S66)</f>
        <v>6725713403</v>
      </c>
      <c r="T67" s="54"/>
      <c r="U67" s="54"/>
      <c r="V67" s="1"/>
      <c r="W67" s="53">
        <f>SUM(W65:W66)</f>
        <v>11973657756</v>
      </c>
      <c r="X67" s="29"/>
    </row>
    <row r="68" spans="1:24" ht="14.25" thickBot="1" thickTop="1">
      <c r="A68" s="22"/>
      <c r="B68" s="22"/>
      <c r="C68" s="82" t="s">
        <v>60</v>
      </c>
      <c r="D68" s="48"/>
      <c r="E68" s="13"/>
      <c r="F68" s="48"/>
      <c r="G68" s="13"/>
      <c r="H68" s="58">
        <f>H67+H61+H34+H16</f>
        <v>130498868586</v>
      </c>
      <c r="I68" s="13"/>
      <c r="J68" s="48"/>
      <c r="K68" s="13"/>
      <c r="L68" s="48"/>
      <c r="M68" s="13"/>
      <c r="N68" s="58">
        <f>N67+N61+N34+N16</f>
        <v>162932070425</v>
      </c>
      <c r="O68" s="35"/>
      <c r="P68" s="78" t="s">
        <v>108</v>
      </c>
      <c r="S68" s="58">
        <f>S67+S60+S39+S33</f>
        <v>130498868586</v>
      </c>
      <c r="T68" s="48"/>
      <c r="U68" s="48"/>
      <c r="V68" s="1"/>
      <c r="W68" s="58">
        <f>W67+W60+W39+W33</f>
        <v>162932070425</v>
      </c>
      <c r="X68" s="29"/>
    </row>
    <row r="69" spans="1:24" ht="13.5" thickTop="1">
      <c r="A69" s="22"/>
      <c r="B69" s="22"/>
      <c r="D69" s="48"/>
      <c r="E69" s="13"/>
      <c r="F69" s="48"/>
      <c r="G69" s="13"/>
      <c r="H69" s="48"/>
      <c r="I69" s="13"/>
      <c r="J69" s="48"/>
      <c r="K69" s="13"/>
      <c r="L69" s="48"/>
      <c r="M69" s="13"/>
      <c r="N69" s="48"/>
      <c r="O69" s="35"/>
      <c r="S69" s="48"/>
      <c r="T69" s="48"/>
      <c r="U69" s="48"/>
      <c r="V69" s="1"/>
      <c r="W69" s="48"/>
      <c r="X69" s="29"/>
    </row>
    <row r="70" spans="1:24" ht="12.75">
      <c r="A70" s="22"/>
      <c r="B70" s="22"/>
      <c r="C70" s="75" t="s">
        <v>61</v>
      </c>
      <c r="D70" s="48"/>
      <c r="E70" s="13"/>
      <c r="F70" s="48"/>
      <c r="G70" s="13"/>
      <c r="H70" s="48"/>
      <c r="I70" s="13"/>
      <c r="J70" s="48"/>
      <c r="K70" s="13"/>
      <c r="L70" s="48"/>
      <c r="M70" s="13"/>
      <c r="N70" s="48"/>
      <c r="O70" s="35"/>
      <c r="P70" s="75" t="s">
        <v>61</v>
      </c>
      <c r="Q70" s="10"/>
      <c r="R70" s="10"/>
      <c r="S70" s="48"/>
      <c r="T70" s="48"/>
      <c r="U70" s="48"/>
      <c r="V70" s="1"/>
      <c r="W70" s="48"/>
      <c r="X70" s="29"/>
    </row>
    <row r="71" spans="1:24" ht="12.75">
      <c r="A71" s="22"/>
      <c r="B71" s="22"/>
      <c r="C71" s="65" t="s">
        <v>62</v>
      </c>
      <c r="D71" s="48"/>
      <c r="E71" s="13"/>
      <c r="F71" s="48"/>
      <c r="G71" s="13"/>
      <c r="H71" s="48">
        <v>913123325</v>
      </c>
      <c r="I71" s="13"/>
      <c r="J71" s="48"/>
      <c r="K71" s="13"/>
      <c r="L71" s="48"/>
      <c r="M71" s="13"/>
      <c r="N71" s="48">
        <v>272804853</v>
      </c>
      <c r="O71" s="35"/>
      <c r="P71" s="65" t="s">
        <v>109</v>
      </c>
      <c r="Q71" s="11"/>
      <c r="R71" s="11"/>
      <c r="S71" s="48">
        <v>913123325</v>
      </c>
      <c r="T71" s="48"/>
      <c r="U71" s="48"/>
      <c r="V71" s="1"/>
      <c r="W71" s="48">
        <v>272804853</v>
      </c>
      <c r="X71" s="29"/>
    </row>
    <row r="72" spans="1:24" ht="12.75">
      <c r="A72" s="22"/>
      <c r="B72" s="22"/>
      <c r="C72" s="65" t="s">
        <v>63</v>
      </c>
      <c r="D72" s="48"/>
      <c r="E72" s="13"/>
      <c r="F72" s="48"/>
      <c r="G72" s="13"/>
      <c r="I72" s="13"/>
      <c r="J72" s="48"/>
      <c r="K72" s="13"/>
      <c r="L72" s="48"/>
      <c r="M72" s="13"/>
      <c r="O72" s="35"/>
      <c r="P72" s="65" t="s">
        <v>63</v>
      </c>
      <c r="Q72" s="11"/>
      <c r="R72" s="11"/>
      <c r="S72" s="54"/>
      <c r="T72" s="54"/>
      <c r="U72" s="54"/>
      <c r="V72" s="1"/>
      <c r="W72" s="54"/>
      <c r="X72" s="29"/>
    </row>
    <row r="73" spans="1:24" ht="12.75">
      <c r="A73" s="22"/>
      <c r="B73" s="22"/>
      <c r="C73" s="81" t="s">
        <v>64</v>
      </c>
      <c r="D73" s="48"/>
      <c r="E73" s="13"/>
      <c r="F73" s="48"/>
      <c r="G73" s="13"/>
      <c r="H73" s="48">
        <v>67635595436</v>
      </c>
      <c r="I73" s="13"/>
      <c r="J73" s="48"/>
      <c r="K73" s="13"/>
      <c r="L73" s="48"/>
      <c r="M73" s="13"/>
      <c r="N73" s="48">
        <v>116510383018</v>
      </c>
      <c r="O73" s="35"/>
      <c r="P73" s="81" t="s">
        <v>64</v>
      </c>
      <c r="Q73" s="41"/>
      <c r="R73" s="41"/>
      <c r="S73" s="9">
        <v>67635595436</v>
      </c>
      <c r="T73" s="9"/>
      <c r="U73" s="9"/>
      <c r="W73" s="9">
        <v>116510383018</v>
      </c>
      <c r="X73" s="29"/>
    </row>
    <row r="74" spans="1:24" ht="12.75">
      <c r="A74" s="22"/>
      <c r="B74" s="22"/>
      <c r="C74" s="65" t="s">
        <v>65</v>
      </c>
      <c r="D74" s="48"/>
      <c r="E74" s="13"/>
      <c r="F74" s="48"/>
      <c r="G74" s="13"/>
      <c r="H74" s="48">
        <v>1220000000</v>
      </c>
      <c r="I74" s="13"/>
      <c r="J74" s="48"/>
      <c r="K74" s="13"/>
      <c r="L74" s="48"/>
      <c r="M74" s="13"/>
      <c r="N74" s="48">
        <v>835000000</v>
      </c>
      <c r="O74" s="35"/>
      <c r="P74" s="65" t="s">
        <v>110</v>
      </c>
      <c r="Q74" s="11"/>
      <c r="R74" s="11"/>
      <c r="S74" s="9">
        <v>1220000000</v>
      </c>
      <c r="T74" s="9"/>
      <c r="U74" s="9"/>
      <c r="W74" s="9">
        <v>835000000</v>
      </c>
      <c r="X74" s="29"/>
    </row>
    <row r="75" spans="1:24" ht="12.75">
      <c r="A75" s="22"/>
      <c r="B75" s="22"/>
      <c r="C75" s="65" t="s">
        <v>66</v>
      </c>
      <c r="D75" s="48"/>
      <c r="E75" s="13"/>
      <c r="F75" s="48"/>
      <c r="G75" s="13"/>
      <c r="H75" s="12">
        <v>21187958</v>
      </c>
      <c r="I75" s="13"/>
      <c r="J75" s="48"/>
      <c r="K75" s="13"/>
      <c r="L75" s="48"/>
      <c r="M75" s="13"/>
      <c r="N75" s="12">
        <v>691227</v>
      </c>
      <c r="O75" s="35"/>
      <c r="P75" s="65" t="s">
        <v>66</v>
      </c>
      <c r="Q75" s="11"/>
      <c r="R75" s="11"/>
      <c r="S75" s="12">
        <v>21187958</v>
      </c>
      <c r="T75" s="9"/>
      <c r="U75" s="9"/>
      <c r="W75" s="12">
        <v>691227</v>
      </c>
      <c r="X75" s="29"/>
    </row>
    <row r="76" spans="1:24" ht="13.5" thickBot="1">
      <c r="A76" s="22"/>
      <c r="B76" s="22"/>
      <c r="D76" s="48"/>
      <c r="E76" s="13"/>
      <c r="F76" s="48"/>
      <c r="G76" s="13"/>
      <c r="H76" s="53">
        <f>SUM(H71:H75)</f>
        <v>69789906719</v>
      </c>
      <c r="I76" s="13"/>
      <c r="J76" s="48"/>
      <c r="K76" s="13"/>
      <c r="L76" s="48"/>
      <c r="M76" s="13"/>
      <c r="N76" s="53">
        <f>SUM(N71:N75)</f>
        <v>117618879098</v>
      </c>
      <c r="O76" s="35"/>
      <c r="S76" s="17">
        <f>SUM(S71:S75)</f>
        <v>69789906719</v>
      </c>
      <c r="T76" s="9"/>
      <c r="U76" s="9"/>
      <c r="W76" s="17">
        <f>SUM(W71:W75)</f>
        <v>117618879098</v>
      </c>
      <c r="X76" s="29"/>
    </row>
    <row r="77" spans="1:24" ht="13.5" thickTop="1">
      <c r="A77" s="22"/>
      <c r="B77" s="22"/>
      <c r="D77" s="48"/>
      <c r="E77" s="13"/>
      <c r="F77" s="48"/>
      <c r="G77" s="13"/>
      <c r="H77" s="54"/>
      <c r="I77" s="13"/>
      <c r="J77" s="48"/>
      <c r="K77" s="13"/>
      <c r="L77" s="48"/>
      <c r="M77" s="13"/>
      <c r="N77" s="54"/>
      <c r="O77" s="35"/>
      <c r="S77" s="9"/>
      <c r="T77" s="9"/>
      <c r="U77" s="9"/>
      <c r="W77" s="9"/>
      <c r="X77" s="29"/>
    </row>
    <row r="78" spans="1:24" ht="13.5" thickBot="1">
      <c r="A78" s="27"/>
      <c r="B78" s="27"/>
      <c r="C78" s="28"/>
      <c r="D78" s="28"/>
      <c r="E78" s="28"/>
      <c r="F78" s="28"/>
      <c r="G78" s="28"/>
      <c r="H78" s="28"/>
      <c r="I78" s="28"/>
      <c r="J78" s="28"/>
      <c r="K78" s="28"/>
      <c r="L78" s="28"/>
      <c r="M78" s="28"/>
      <c r="N78" s="28"/>
      <c r="O78" s="36"/>
      <c r="P78" s="28"/>
      <c r="Q78" s="28"/>
      <c r="R78" s="28"/>
      <c r="S78" s="28"/>
      <c r="T78" s="28"/>
      <c r="U78" s="28"/>
      <c r="V78" s="28"/>
      <c r="W78" s="28"/>
      <c r="X78" s="30"/>
    </row>
  </sheetData>
  <mergeCells count="12">
    <mergeCell ref="D9:H9"/>
    <mergeCell ref="Q9:S9"/>
    <mergeCell ref="U9:W9"/>
    <mergeCell ref="Q10:S10"/>
    <mergeCell ref="U10:W10"/>
    <mergeCell ref="J9:N9"/>
    <mergeCell ref="D10:H10"/>
    <mergeCell ref="J10:N10"/>
    <mergeCell ref="C2:W2"/>
    <mergeCell ref="C3:W3"/>
    <mergeCell ref="C4:W4"/>
    <mergeCell ref="C5:W5"/>
  </mergeCells>
  <printOptions horizontalCentered="1" verticalCentered="1"/>
  <pageMargins left="0.25" right="0.44" top="0.22" bottom="0.3" header="0.18" footer="0.25"/>
  <pageSetup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1:S43"/>
  <sheetViews>
    <sheetView workbookViewId="0" topLeftCell="A1">
      <selection activeCell="B30" sqref="B30"/>
    </sheetView>
  </sheetViews>
  <sheetFormatPr defaultColWidth="9.140625" defaultRowHeight="12.75"/>
  <cols>
    <col min="1" max="1" width="1.28515625" style="0" customWidth="1"/>
    <col min="2" max="2" width="55.7109375" style="0" customWidth="1"/>
    <col min="3" max="3" width="17.00390625" style="0" customWidth="1"/>
    <col min="4" max="4" width="0.9921875" style="0" customWidth="1"/>
    <col min="5" max="5" width="16.140625" style="0" customWidth="1"/>
    <col min="6" max="6" width="0.9921875" style="0" customWidth="1"/>
    <col min="7" max="7" width="16.28125" style="0" customWidth="1"/>
    <col min="8" max="8" width="0.85546875" style="0" customWidth="1"/>
    <col min="9" max="9" width="16.421875" style="0" customWidth="1"/>
    <col min="10" max="10" width="0.85546875" style="0" customWidth="1"/>
    <col min="11" max="11" width="15.57421875" style="0" customWidth="1"/>
    <col min="12" max="12" width="0.9921875" style="0" customWidth="1"/>
    <col min="13" max="13" width="15.57421875" style="0" customWidth="1"/>
    <col min="14" max="14" width="0.9921875" style="0" customWidth="1"/>
    <col min="15" max="15" width="47.57421875" style="0" bestFit="1" customWidth="1"/>
    <col min="16" max="16" width="17.28125" style="0" bestFit="1" customWidth="1"/>
    <col min="17" max="17" width="0.85546875" style="0" customWidth="1"/>
    <col min="18" max="18" width="17.140625" style="0" customWidth="1"/>
    <col min="19" max="19" width="1.1484375" style="0" customWidth="1"/>
  </cols>
  <sheetData>
    <row r="1" spans="1:19" ht="12.75">
      <c r="A1" s="24"/>
      <c r="B1" s="2"/>
      <c r="C1" s="2"/>
      <c r="D1" s="2"/>
      <c r="E1" s="2"/>
      <c r="F1" s="2"/>
      <c r="G1" s="2"/>
      <c r="H1" s="2"/>
      <c r="I1" s="2"/>
      <c r="J1" s="2"/>
      <c r="K1" s="2"/>
      <c r="L1" s="2"/>
      <c r="M1" s="2"/>
      <c r="N1" s="2"/>
      <c r="O1" s="33"/>
      <c r="P1" s="33"/>
      <c r="Q1" s="33"/>
      <c r="R1" s="33"/>
      <c r="S1" s="20"/>
    </row>
    <row r="2" spans="1:19" ht="22.5">
      <c r="A2" s="25"/>
      <c r="B2" s="83" t="s">
        <v>1</v>
      </c>
      <c r="C2" s="83"/>
      <c r="D2" s="83"/>
      <c r="E2" s="83"/>
      <c r="F2" s="83"/>
      <c r="G2" s="83"/>
      <c r="H2" s="83"/>
      <c r="I2" s="83"/>
      <c r="J2" s="83"/>
      <c r="K2" s="83"/>
      <c r="L2" s="83"/>
      <c r="M2" s="83"/>
      <c r="N2" s="83"/>
      <c r="O2" s="83"/>
      <c r="P2" s="83"/>
      <c r="Q2" s="83"/>
      <c r="R2" s="83"/>
      <c r="S2" s="29"/>
    </row>
    <row r="3" spans="1:19" ht="12.75">
      <c r="A3" s="25"/>
      <c r="B3" s="84" t="s">
        <v>2</v>
      </c>
      <c r="C3" s="84"/>
      <c r="D3" s="84"/>
      <c r="E3" s="84"/>
      <c r="F3" s="84"/>
      <c r="G3" s="84"/>
      <c r="H3" s="84"/>
      <c r="I3" s="84"/>
      <c r="J3" s="84"/>
      <c r="K3" s="84"/>
      <c r="L3" s="84"/>
      <c r="M3" s="84"/>
      <c r="N3" s="84"/>
      <c r="O3" s="84"/>
      <c r="P3" s="84"/>
      <c r="Q3" s="84"/>
      <c r="R3" s="84"/>
      <c r="S3" s="29"/>
    </row>
    <row r="4" spans="1:19" ht="15.75">
      <c r="A4" s="25"/>
      <c r="B4" s="85" t="s">
        <v>3</v>
      </c>
      <c r="C4" s="85"/>
      <c r="D4" s="85"/>
      <c r="E4" s="85"/>
      <c r="F4" s="85"/>
      <c r="G4" s="85"/>
      <c r="H4" s="85"/>
      <c r="I4" s="85"/>
      <c r="J4" s="85"/>
      <c r="K4" s="85"/>
      <c r="L4" s="85"/>
      <c r="M4" s="85"/>
      <c r="N4" s="85"/>
      <c r="O4" s="85"/>
      <c r="P4" s="85"/>
      <c r="Q4" s="85"/>
      <c r="R4" s="85"/>
      <c r="S4" s="29"/>
    </row>
    <row r="5" spans="1:19" ht="12.75">
      <c r="A5" s="25"/>
      <c r="B5" s="84" t="s">
        <v>4</v>
      </c>
      <c r="C5" s="84"/>
      <c r="D5" s="84"/>
      <c r="E5" s="84"/>
      <c r="F5" s="84"/>
      <c r="G5" s="84"/>
      <c r="H5" s="84"/>
      <c r="I5" s="84"/>
      <c r="J5" s="84"/>
      <c r="K5" s="84"/>
      <c r="L5" s="84"/>
      <c r="M5" s="84"/>
      <c r="N5" s="84"/>
      <c r="O5" s="84"/>
      <c r="P5" s="84"/>
      <c r="Q5" s="84"/>
      <c r="R5" s="84"/>
      <c r="S5" s="29"/>
    </row>
    <row r="6" spans="1:19" ht="12.75">
      <c r="A6" s="22"/>
      <c r="O6" s="1"/>
      <c r="S6" s="29"/>
    </row>
    <row r="7" spans="1:19" ht="12.75">
      <c r="A7" s="22"/>
      <c r="O7" s="1"/>
      <c r="S7" s="29"/>
    </row>
    <row r="8" spans="1:19" ht="15.75" thickBot="1">
      <c r="A8" s="27"/>
      <c r="B8" s="16" t="s">
        <v>111</v>
      </c>
      <c r="C8" s="28"/>
      <c r="D8" s="28"/>
      <c r="E8" s="28"/>
      <c r="F8" s="28"/>
      <c r="G8" s="28"/>
      <c r="H8" s="28"/>
      <c r="I8" s="28"/>
      <c r="J8" s="28"/>
      <c r="K8" s="28"/>
      <c r="L8" s="28"/>
      <c r="M8" s="28"/>
      <c r="N8" s="28"/>
      <c r="O8" s="28"/>
      <c r="P8" s="28"/>
      <c r="Q8" s="28"/>
      <c r="R8" s="74" t="s">
        <v>112</v>
      </c>
      <c r="S8" s="30"/>
    </row>
    <row r="9" spans="1:19" ht="12.75">
      <c r="A9" s="22"/>
      <c r="N9" s="34"/>
      <c r="O9" s="22"/>
      <c r="S9" s="20"/>
    </row>
    <row r="10" spans="1:19" ht="13.5" thickBot="1">
      <c r="A10" s="27"/>
      <c r="B10" s="28"/>
      <c r="C10" s="91"/>
      <c r="D10" s="91"/>
      <c r="E10" s="91"/>
      <c r="F10" s="91"/>
      <c r="G10" s="91"/>
      <c r="H10" s="28"/>
      <c r="I10" s="28"/>
      <c r="J10" s="28"/>
      <c r="K10" s="28"/>
      <c r="L10" s="28"/>
      <c r="M10" s="28"/>
      <c r="N10" s="36"/>
      <c r="O10" s="27"/>
      <c r="P10" s="28"/>
      <c r="Q10" s="28"/>
      <c r="R10" s="28"/>
      <c r="S10" s="30"/>
    </row>
    <row r="11" spans="1:19" ht="12.75">
      <c r="A11" s="22"/>
      <c r="B11" s="8"/>
      <c r="C11" s="89" t="s">
        <v>8</v>
      </c>
      <c r="D11" s="89"/>
      <c r="E11" s="89"/>
      <c r="F11" s="89"/>
      <c r="G11" s="89"/>
      <c r="H11" s="7"/>
      <c r="I11" s="89" t="s">
        <v>8</v>
      </c>
      <c r="J11" s="89"/>
      <c r="K11" s="89"/>
      <c r="L11" s="89"/>
      <c r="M11" s="89"/>
      <c r="N11" s="34"/>
      <c r="P11" s="64" t="s">
        <v>8</v>
      </c>
      <c r="R11" s="64" t="s">
        <v>8</v>
      </c>
      <c r="S11" s="29"/>
    </row>
    <row r="12" spans="1:19" ht="12.75">
      <c r="A12" s="22"/>
      <c r="B12" s="8"/>
      <c r="C12" s="90" t="s">
        <v>114</v>
      </c>
      <c r="D12" s="90"/>
      <c r="E12" s="90"/>
      <c r="F12" s="90"/>
      <c r="G12" s="90"/>
      <c r="H12" s="7"/>
      <c r="I12" s="90" t="s">
        <v>113</v>
      </c>
      <c r="J12" s="90"/>
      <c r="K12" s="90"/>
      <c r="L12" s="90"/>
      <c r="M12" s="90"/>
      <c r="N12" s="35"/>
      <c r="P12" s="64" t="s">
        <v>114</v>
      </c>
      <c r="R12" s="64" t="s">
        <v>113</v>
      </c>
      <c r="S12" s="29"/>
    </row>
    <row r="13" spans="1:19" ht="12.75">
      <c r="A13" s="22"/>
      <c r="B13" s="10" t="s">
        <v>115</v>
      </c>
      <c r="C13" s="8"/>
      <c r="D13" s="8"/>
      <c r="E13" s="8"/>
      <c r="F13" s="8"/>
      <c r="G13" s="8"/>
      <c r="H13" s="8"/>
      <c r="I13" s="8"/>
      <c r="J13" s="8"/>
      <c r="K13" s="8"/>
      <c r="L13" s="8"/>
      <c r="M13" s="8"/>
      <c r="N13" s="35"/>
      <c r="O13" s="65"/>
      <c r="S13" s="29"/>
    </row>
    <row r="14" spans="1:19" ht="12.75">
      <c r="A14" s="22"/>
      <c r="B14" s="11" t="s">
        <v>116</v>
      </c>
      <c r="C14" s="48"/>
      <c r="D14" s="48"/>
      <c r="E14" s="48"/>
      <c r="F14" s="48"/>
      <c r="G14" s="48">
        <v>268612441848</v>
      </c>
      <c r="H14" s="48"/>
      <c r="I14" s="48"/>
      <c r="J14" s="48"/>
      <c r="K14" s="48"/>
      <c r="L14" s="48"/>
      <c r="M14" s="48">
        <v>239138141168</v>
      </c>
      <c r="N14" s="35"/>
      <c r="O14" s="65" t="s">
        <v>141</v>
      </c>
      <c r="P14" s="67">
        <v>651971166</v>
      </c>
      <c r="R14" s="67">
        <v>1301111783</v>
      </c>
      <c r="S14" s="29"/>
    </row>
    <row r="15" spans="1:19" ht="12.75">
      <c r="A15" s="22"/>
      <c r="B15" s="11" t="s">
        <v>117</v>
      </c>
      <c r="C15" s="48"/>
      <c r="D15" s="48"/>
      <c r="E15" s="48"/>
      <c r="F15" s="48"/>
      <c r="G15" s="12">
        <v>248674563287</v>
      </c>
      <c r="H15" s="48"/>
      <c r="I15" s="48"/>
      <c r="J15" s="48"/>
      <c r="K15" s="48"/>
      <c r="L15" s="48"/>
      <c r="M15" s="12">
        <v>222911714936</v>
      </c>
      <c r="N15" s="35"/>
      <c r="O15" s="65" t="s">
        <v>142</v>
      </c>
      <c r="P15" s="67">
        <v>304217427</v>
      </c>
      <c r="R15" s="67">
        <v>0</v>
      </c>
      <c r="S15" s="29"/>
    </row>
    <row r="16" spans="1:19" ht="12.75">
      <c r="A16" s="22"/>
      <c r="B16" s="11" t="s">
        <v>118</v>
      </c>
      <c r="C16" s="48"/>
      <c r="D16" s="48"/>
      <c r="E16" s="48"/>
      <c r="F16" s="48"/>
      <c r="G16" s="48">
        <f>G14-G15</f>
        <v>19937878561</v>
      </c>
      <c r="H16" s="48"/>
      <c r="I16" s="48"/>
      <c r="J16" s="48"/>
      <c r="K16" s="48"/>
      <c r="L16" s="48"/>
      <c r="M16" s="48">
        <f>M14-M15</f>
        <v>16226426232</v>
      </c>
      <c r="N16" s="35"/>
      <c r="O16" s="65" t="s">
        <v>143</v>
      </c>
      <c r="P16" s="72">
        <v>606124098</v>
      </c>
      <c r="R16" s="68">
        <v>0</v>
      </c>
      <c r="S16" s="29"/>
    </row>
    <row r="17" spans="1:19" ht="12.75">
      <c r="A17" s="22"/>
      <c r="B17" s="11" t="s">
        <v>119</v>
      </c>
      <c r="C17" s="48"/>
      <c r="D17" s="48"/>
      <c r="E17" s="48"/>
      <c r="F17" s="48"/>
      <c r="G17" s="12">
        <v>997038823</v>
      </c>
      <c r="H17" s="48"/>
      <c r="I17" s="48"/>
      <c r="J17" s="48"/>
      <c r="K17" s="48"/>
      <c r="L17" s="48"/>
      <c r="M17" s="12">
        <v>531246138</v>
      </c>
      <c r="N17" s="35"/>
      <c r="O17" s="65" t="s">
        <v>144</v>
      </c>
      <c r="P17" s="69">
        <f>P14+P15-P16</f>
        <v>350064495</v>
      </c>
      <c r="R17" s="69">
        <f>R14</f>
        <v>1301111783</v>
      </c>
      <c r="S17" s="29"/>
    </row>
    <row r="18" spans="1:19" ht="12.75">
      <c r="A18" s="22"/>
      <c r="B18" s="11" t="s">
        <v>120</v>
      </c>
      <c r="C18" s="48"/>
      <c r="D18" s="48"/>
      <c r="E18" s="48"/>
      <c r="F18" s="48"/>
      <c r="G18" s="48">
        <f>SUM(G16:G17)</f>
        <v>20934917384</v>
      </c>
      <c r="H18" s="48"/>
      <c r="I18" s="48"/>
      <c r="J18" s="48"/>
      <c r="K18" s="48"/>
      <c r="L18" s="48"/>
      <c r="M18" s="48">
        <f>SUM(M16:M17)</f>
        <v>16757672370</v>
      </c>
      <c r="N18" s="35"/>
      <c r="O18" s="65"/>
      <c r="S18" s="29"/>
    </row>
    <row r="19" spans="1:19" ht="12.75">
      <c r="A19" s="22"/>
      <c r="B19" s="11" t="s">
        <v>121</v>
      </c>
      <c r="C19" s="48"/>
      <c r="D19" s="48"/>
      <c r="E19" s="48">
        <v>3401635935</v>
      </c>
      <c r="F19" s="48"/>
      <c r="G19" s="48"/>
      <c r="H19" s="48"/>
      <c r="I19" s="48"/>
      <c r="J19" s="48"/>
      <c r="K19" s="48">
        <v>3820785796</v>
      </c>
      <c r="L19" s="48"/>
      <c r="M19" s="48"/>
      <c r="N19" s="35"/>
      <c r="O19" s="65"/>
      <c r="S19" s="29"/>
    </row>
    <row r="20" spans="1:19" ht="12.75">
      <c r="A20" s="22"/>
      <c r="B20" s="49" t="s">
        <v>122</v>
      </c>
      <c r="C20" s="48"/>
      <c r="D20" s="48"/>
      <c r="E20" s="12">
        <v>1650973284</v>
      </c>
      <c r="F20" s="48"/>
      <c r="G20" s="12">
        <f>SUM(E19:E20)</f>
        <v>5052609219</v>
      </c>
      <c r="H20" s="48"/>
      <c r="I20" s="48"/>
      <c r="J20" s="48"/>
      <c r="K20" s="12">
        <v>1001643390</v>
      </c>
      <c r="L20" s="48"/>
      <c r="M20" s="12">
        <f>SUM(K19:K20)</f>
        <v>4822429186</v>
      </c>
      <c r="N20" s="35"/>
      <c r="O20" s="66" t="s">
        <v>145</v>
      </c>
      <c r="P20" s="68">
        <v>48706353</v>
      </c>
      <c r="R20" s="68">
        <v>241641233</v>
      </c>
      <c r="S20" s="29"/>
    </row>
    <row r="21" spans="1:19" ht="13.5" thickBot="1">
      <c r="A21" s="22"/>
      <c r="B21" s="11" t="s">
        <v>123</v>
      </c>
      <c r="C21" s="48"/>
      <c r="D21" s="48"/>
      <c r="E21" s="48"/>
      <c r="F21" s="48"/>
      <c r="G21" s="48">
        <f>G18-G20</f>
        <v>15882308165</v>
      </c>
      <c r="H21" s="48"/>
      <c r="I21" s="48"/>
      <c r="J21" s="48"/>
      <c r="K21" s="48"/>
      <c r="L21" s="48"/>
      <c r="M21" s="48">
        <f>M18-M20</f>
        <v>11935243184</v>
      </c>
      <c r="N21" s="35"/>
      <c r="O21" s="65" t="s">
        <v>146</v>
      </c>
      <c r="P21" s="70">
        <f>P17-P20</f>
        <v>301358142</v>
      </c>
      <c r="R21" s="70">
        <f>R17-R20</f>
        <v>1059470550</v>
      </c>
      <c r="S21" s="29"/>
    </row>
    <row r="22" spans="1:19" ht="13.5" thickTop="1">
      <c r="A22" s="22"/>
      <c r="B22" s="11" t="s">
        <v>126</v>
      </c>
      <c r="C22" s="48"/>
      <c r="D22" s="48"/>
      <c r="E22" s="48">
        <v>0</v>
      </c>
      <c r="F22" s="48"/>
      <c r="G22" s="48"/>
      <c r="H22" s="48"/>
      <c r="I22" s="48"/>
      <c r="J22" s="48"/>
      <c r="K22" s="48">
        <v>304217427</v>
      </c>
      <c r="L22" s="48"/>
      <c r="M22" s="48"/>
      <c r="N22" s="35"/>
      <c r="O22" s="65"/>
      <c r="S22" s="29"/>
    </row>
    <row r="23" spans="1:19" ht="12.75">
      <c r="A23" s="22"/>
      <c r="B23" s="14" t="s">
        <v>125</v>
      </c>
      <c r="C23" s="48"/>
      <c r="D23" s="48"/>
      <c r="E23" s="48">
        <v>0</v>
      </c>
      <c r="F23" s="48"/>
      <c r="G23" s="48"/>
      <c r="H23" s="48"/>
      <c r="I23" s="48"/>
      <c r="J23" s="48"/>
      <c r="K23" s="48">
        <v>3741185</v>
      </c>
      <c r="L23" s="48"/>
      <c r="M23" s="48"/>
      <c r="N23" s="35"/>
      <c r="O23" s="65"/>
      <c r="P23" s="67"/>
      <c r="R23" s="67"/>
      <c r="S23" s="29"/>
    </row>
    <row r="24" spans="1:19" ht="12.75">
      <c r="A24" s="22"/>
      <c r="B24" s="49" t="s">
        <v>124</v>
      </c>
      <c r="C24" s="48"/>
      <c r="D24" s="48"/>
      <c r="E24" s="12">
        <v>940732800</v>
      </c>
      <c r="F24" s="48"/>
      <c r="G24" s="48"/>
      <c r="H24" s="48"/>
      <c r="I24" s="48"/>
      <c r="J24" s="48"/>
      <c r="K24" s="12">
        <v>63803422</v>
      </c>
      <c r="L24" s="48"/>
      <c r="M24" s="48"/>
      <c r="N24" s="35"/>
      <c r="O24" s="66" t="s">
        <v>147</v>
      </c>
      <c r="P24" s="67"/>
      <c r="R24" s="67"/>
      <c r="S24" s="29"/>
    </row>
    <row r="25" spans="1:19" ht="12.75">
      <c r="A25" s="22"/>
      <c r="C25" s="48"/>
      <c r="D25" s="48"/>
      <c r="E25" s="48">
        <f>SUM(E22:E24)</f>
        <v>940732800</v>
      </c>
      <c r="F25" s="48"/>
      <c r="G25" s="48"/>
      <c r="H25" s="48"/>
      <c r="I25" s="48"/>
      <c r="J25" s="48"/>
      <c r="K25" s="48">
        <f>SUM(K22:K24)</f>
        <v>371762034</v>
      </c>
      <c r="L25" s="48"/>
      <c r="M25" s="48"/>
      <c r="N25" s="35"/>
      <c r="O25" s="65" t="s">
        <v>148</v>
      </c>
      <c r="P25" s="67">
        <v>0</v>
      </c>
      <c r="R25" s="67">
        <v>52973527</v>
      </c>
      <c r="S25" s="29"/>
    </row>
    <row r="26" spans="1:19" ht="12.75">
      <c r="A26" s="22"/>
      <c r="B26" s="11" t="s">
        <v>127</v>
      </c>
      <c r="C26" s="48"/>
      <c r="D26" s="48"/>
      <c r="E26" s="48"/>
      <c r="F26" s="48"/>
      <c r="G26" s="48"/>
      <c r="H26" s="48"/>
      <c r="I26" s="48"/>
      <c r="J26" s="48"/>
      <c r="K26" s="48"/>
      <c r="L26" s="48"/>
      <c r="M26" s="48"/>
      <c r="N26" s="35"/>
      <c r="O26" s="65" t="s">
        <v>149</v>
      </c>
      <c r="P26" s="67">
        <v>301358142</v>
      </c>
      <c r="R26" s="67">
        <v>0</v>
      </c>
      <c r="S26" s="29"/>
    </row>
    <row r="27" spans="1:19" ht="12.75">
      <c r="A27" s="22"/>
      <c r="B27" s="49" t="s">
        <v>128</v>
      </c>
      <c r="C27" s="48"/>
      <c r="D27" s="48"/>
      <c r="E27" s="12">
        <v>8741122601</v>
      </c>
      <c r="F27" s="48"/>
      <c r="G27" s="73">
        <f>(E25-E27)*-1</f>
        <v>7800389801</v>
      </c>
      <c r="H27" s="48"/>
      <c r="I27" s="48"/>
      <c r="J27" s="48"/>
      <c r="K27" s="12">
        <v>9893121773</v>
      </c>
      <c r="L27" s="48"/>
      <c r="M27" s="73">
        <f>(K25-K27)*-1</f>
        <v>9521359739</v>
      </c>
      <c r="N27" s="35"/>
      <c r="O27" s="65" t="s">
        <v>150</v>
      </c>
      <c r="P27" s="67">
        <v>0</v>
      </c>
      <c r="R27" s="67">
        <v>16480891</v>
      </c>
      <c r="S27" s="29"/>
    </row>
    <row r="28" spans="1:19" ht="12.75">
      <c r="A28" s="22"/>
      <c r="B28" s="11" t="s">
        <v>129</v>
      </c>
      <c r="C28" s="48"/>
      <c r="D28" s="48"/>
      <c r="E28" s="48"/>
      <c r="F28" s="48"/>
      <c r="G28" s="48">
        <f>G21-G27</f>
        <v>8081918364</v>
      </c>
      <c r="H28" s="48"/>
      <c r="I28" s="48"/>
      <c r="J28" s="48"/>
      <c r="K28" s="48"/>
      <c r="L28" s="48"/>
      <c r="M28" s="48">
        <f>M21-M27</f>
        <v>2413883445</v>
      </c>
      <c r="N28" s="35"/>
      <c r="O28" s="65" t="s">
        <v>152</v>
      </c>
      <c r="P28" s="67">
        <v>0</v>
      </c>
      <c r="R28" s="67">
        <v>685798705</v>
      </c>
      <c r="S28" s="29"/>
    </row>
    <row r="29" spans="1:19" ht="12.75">
      <c r="A29" s="22"/>
      <c r="C29" s="48"/>
      <c r="D29" s="48"/>
      <c r="E29" s="48"/>
      <c r="F29" s="48"/>
      <c r="G29" s="48"/>
      <c r="H29" s="48"/>
      <c r="I29" s="48"/>
      <c r="J29" s="48"/>
      <c r="K29" s="48"/>
      <c r="L29" s="48"/>
      <c r="M29" s="48"/>
      <c r="N29" s="35"/>
      <c r="O29" s="65" t="s">
        <v>151</v>
      </c>
      <c r="P29" s="68">
        <v>0</v>
      </c>
      <c r="R29" s="68">
        <v>304217427</v>
      </c>
      <c r="S29" s="29"/>
    </row>
    <row r="30" spans="1:19" ht="13.5" thickBot="1">
      <c r="A30" s="22"/>
      <c r="B30" s="10" t="s">
        <v>130</v>
      </c>
      <c r="C30" s="48"/>
      <c r="D30" s="48"/>
      <c r="E30" s="48"/>
      <c r="F30" s="48"/>
      <c r="G30" s="48"/>
      <c r="H30" s="48"/>
      <c r="I30" s="48"/>
      <c r="J30" s="48"/>
      <c r="K30" s="48"/>
      <c r="L30" s="48"/>
      <c r="M30" s="48"/>
      <c r="N30" s="35"/>
      <c r="P30" s="71">
        <f>SUM(P25:P29)</f>
        <v>301358142</v>
      </c>
      <c r="R30" s="71">
        <f>SUM(R25:R29)</f>
        <v>1059470550</v>
      </c>
      <c r="S30" s="29"/>
    </row>
    <row r="31" spans="1:19" ht="13.5" thickTop="1">
      <c r="A31" s="22"/>
      <c r="B31" s="14" t="s">
        <v>131</v>
      </c>
      <c r="C31" s="48"/>
      <c r="D31" s="48"/>
      <c r="E31" s="48">
        <v>13364418640</v>
      </c>
      <c r="F31" s="48"/>
      <c r="G31" s="54"/>
      <c r="H31" s="48"/>
      <c r="I31" s="48"/>
      <c r="J31" s="48"/>
      <c r="K31" s="48">
        <v>4052947126</v>
      </c>
      <c r="L31" s="48"/>
      <c r="M31" s="54"/>
      <c r="N31" s="35"/>
      <c r="S31" s="29"/>
    </row>
    <row r="32" spans="1:19" ht="12.75">
      <c r="A32" s="22"/>
      <c r="B32" s="14" t="s">
        <v>132</v>
      </c>
      <c r="C32" s="48"/>
      <c r="D32" s="48"/>
      <c r="E32" s="12">
        <v>28532679</v>
      </c>
      <c r="F32" s="48"/>
      <c r="G32" s="48"/>
      <c r="H32" s="48"/>
      <c r="I32" s="48"/>
      <c r="J32" s="48"/>
      <c r="K32" s="12">
        <v>14318999</v>
      </c>
      <c r="L32" s="48"/>
      <c r="M32" s="48"/>
      <c r="N32" s="35"/>
      <c r="S32" s="29"/>
    </row>
    <row r="33" spans="1:19" ht="12.75">
      <c r="A33" s="22"/>
      <c r="B33" s="49"/>
      <c r="C33" s="48"/>
      <c r="D33" s="48"/>
      <c r="E33" s="48">
        <f>SUM(E31:E32)</f>
        <v>13392951319</v>
      </c>
      <c r="F33" s="48"/>
      <c r="G33" s="48"/>
      <c r="H33" s="48"/>
      <c r="I33" s="48"/>
      <c r="J33" s="48"/>
      <c r="K33" s="48">
        <f>SUM(K31:K32)</f>
        <v>4067266125</v>
      </c>
      <c r="L33" s="48"/>
      <c r="M33" s="48"/>
      <c r="N33" s="35"/>
      <c r="S33" s="29"/>
    </row>
    <row r="34" spans="1:19" ht="12.75">
      <c r="A34" s="22"/>
      <c r="B34" s="11" t="s">
        <v>133</v>
      </c>
      <c r="C34" s="48">
        <v>20356140072</v>
      </c>
      <c r="D34" s="48"/>
      <c r="E34" s="48"/>
      <c r="F34" s="48"/>
      <c r="G34" s="48"/>
      <c r="H34" s="48"/>
      <c r="I34" s="48">
        <v>5047693744</v>
      </c>
      <c r="J34" s="48"/>
      <c r="K34" s="48"/>
      <c r="L34" s="48"/>
      <c r="M34" s="48"/>
      <c r="N34" s="35"/>
      <c r="S34" s="29"/>
    </row>
    <row r="35" spans="1:19" ht="12.75">
      <c r="A35" s="22"/>
      <c r="B35" s="49" t="s">
        <v>134</v>
      </c>
      <c r="C35" s="48">
        <v>37881329</v>
      </c>
      <c r="D35" s="48"/>
      <c r="E35" s="48"/>
      <c r="F35" s="48"/>
      <c r="G35" s="48"/>
      <c r="H35" s="48"/>
      <c r="I35" s="48">
        <v>67344043</v>
      </c>
      <c r="J35" s="48"/>
      <c r="K35" s="48"/>
      <c r="L35" s="48"/>
      <c r="M35" s="48"/>
      <c r="N35" s="35"/>
      <c r="S35" s="29"/>
    </row>
    <row r="36" spans="1:19" ht="12.75">
      <c r="A36" s="22"/>
      <c r="B36" s="49" t="s">
        <v>135</v>
      </c>
      <c r="C36" s="48">
        <v>278877116</v>
      </c>
      <c r="D36" s="48"/>
      <c r="E36" s="48"/>
      <c r="F36" s="48"/>
      <c r="G36" s="48"/>
      <c r="H36" s="48"/>
      <c r="I36" s="48">
        <v>65000000</v>
      </c>
      <c r="J36" s="48"/>
      <c r="K36" s="48"/>
      <c r="L36" s="48"/>
      <c r="M36" s="48"/>
      <c r="N36" s="35"/>
      <c r="S36" s="29"/>
    </row>
    <row r="37" spans="1:19" ht="12.75">
      <c r="A37" s="22"/>
      <c r="B37" s="49" t="s">
        <v>136</v>
      </c>
      <c r="C37" s="12">
        <v>150000000</v>
      </c>
      <c r="D37" s="48"/>
      <c r="E37" s="12">
        <f>SUM(C34:C37)</f>
        <v>20822898517</v>
      </c>
      <c r="F37" s="48"/>
      <c r="G37" s="73">
        <f>(E33-E37)*-1</f>
        <v>7429947198</v>
      </c>
      <c r="H37" s="48"/>
      <c r="I37" s="12">
        <v>0</v>
      </c>
      <c r="J37" s="48"/>
      <c r="K37" s="12">
        <f>SUM(I34:I37)</f>
        <v>5180037787</v>
      </c>
      <c r="L37" s="48"/>
      <c r="M37" s="73">
        <f>(K33-K37)*-1</f>
        <v>1112771662</v>
      </c>
      <c r="N37" s="35"/>
      <c r="S37" s="29"/>
    </row>
    <row r="38" spans="1:19" ht="12.75">
      <c r="A38" s="22"/>
      <c r="B38" s="11" t="s">
        <v>137</v>
      </c>
      <c r="C38" s="48"/>
      <c r="D38" s="48"/>
      <c r="E38" s="48"/>
      <c r="F38" s="48"/>
      <c r="G38" s="48">
        <f>G28-G37</f>
        <v>651971166</v>
      </c>
      <c r="H38" s="48"/>
      <c r="I38" s="48"/>
      <c r="J38" s="48"/>
      <c r="K38" s="48"/>
      <c r="L38" s="48"/>
      <c r="M38" s="48">
        <f>M28-M37</f>
        <v>1301111783</v>
      </c>
      <c r="N38" s="35"/>
      <c r="S38" s="29"/>
    </row>
    <row r="39" spans="1:19" ht="12.75">
      <c r="A39" s="22"/>
      <c r="B39" s="11" t="s">
        <v>138</v>
      </c>
      <c r="C39" s="48"/>
      <c r="D39" s="48"/>
      <c r="E39" s="48">
        <v>3373533300</v>
      </c>
      <c r="F39" s="48"/>
      <c r="G39" s="48"/>
      <c r="H39" s="48"/>
      <c r="I39" s="48"/>
      <c r="J39" s="48"/>
      <c r="K39" s="48">
        <v>0</v>
      </c>
      <c r="L39" s="48"/>
      <c r="M39" s="48"/>
      <c r="N39" s="35"/>
      <c r="S39" s="29"/>
    </row>
    <row r="40" spans="1:19" ht="12.75">
      <c r="A40" s="22"/>
      <c r="B40" s="14" t="s">
        <v>139</v>
      </c>
      <c r="C40" s="48"/>
      <c r="D40" s="48"/>
      <c r="E40" s="12">
        <v>3373533300</v>
      </c>
      <c r="F40" s="48"/>
      <c r="G40" s="12">
        <f>E39-E40</f>
        <v>0</v>
      </c>
      <c r="H40" s="48"/>
      <c r="I40" s="48"/>
      <c r="J40" s="48"/>
      <c r="K40" s="12">
        <v>0</v>
      </c>
      <c r="L40" s="48"/>
      <c r="M40" s="12">
        <f>K39-K40</f>
        <v>0</v>
      </c>
      <c r="N40" s="35"/>
      <c r="S40" s="29"/>
    </row>
    <row r="41" spans="1:19" ht="13.5" thickBot="1">
      <c r="A41" s="22"/>
      <c r="B41" s="63" t="s">
        <v>140</v>
      </c>
      <c r="C41" s="48"/>
      <c r="D41" s="48"/>
      <c r="E41" s="48"/>
      <c r="F41" s="48"/>
      <c r="G41" s="53">
        <f>G38-G40</f>
        <v>651971166</v>
      </c>
      <c r="H41" s="48"/>
      <c r="I41" s="48"/>
      <c r="J41" s="48"/>
      <c r="K41" s="48"/>
      <c r="L41" s="48"/>
      <c r="M41" s="53">
        <f>M38-M40</f>
        <v>1301111783</v>
      </c>
      <c r="N41" s="35"/>
      <c r="S41" s="29"/>
    </row>
    <row r="42" spans="1:19" ht="13.5" thickTop="1">
      <c r="A42" s="22"/>
      <c r="B42" s="40"/>
      <c r="C42" s="48"/>
      <c r="D42" s="48"/>
      <c r="E42" s="48"/>
      <c r="F42" s="48"/>
      <c r="G42" s="54"/>
      <c r="H42" s="48"/>
      <c r="I42" s="48"/>
      <c r="J42" s="48"/>
      <c r="K42" s="48"/>
      <c r="L42" s="48"/>
      <c r="M42" s="54"/>
      <c r="N42" s="35"/>
      <c r="S42" s="29"/>
    </row>
    <row r="43" spans="1:19" ht="13.5" thickBot="1">
      <c r="A43" s="27"/>
      <c r="B43" s="50"/>
      <c r="C43" s="50"/>
      <c r="D43" s="50"/>
      <c r="E43" s="50"/>
      <c r="F43" s="50"/>
      <c r="G43" s="50"/>
      <c r="H43" s="50"/>
      <c r="I43" s="50"/>
      <c r="J43" s="50"/>
      <c r="K43" s="50"/>
      <c r="L43" s="50"/>
      <c r="M43" s="50"/>
      <c r="N43" s="36"/>
      <c r="O43" s="27"/>
      <c r="P43" s="28"/>
      <c r="Q43" s="28"/>
      <c r="R43" s="28"/>
      <c r="S43" s="30"/>
    </row>
  </sheetData>
  <mergeCells count="9">
    <mergeCell ref="C12:G12"/>
    <mergeCell ref="I12:M12"/>
    <mergeCell ref="B2:R2"/>
    <mergeCell ref="B3:R3"/>
    <mergeCell ref="B4:R4"/>
    <mergeCell ref="B5:R5"/>
    <mergeCell ref="C10:G10"/>
    <mergeCell ref="C11:G11"/>
    <mergeCell ref="I11:M11"/>
  </mergeCells>
  <printOptions horizontalCentered="1" verticalCentered="1"/>
  <pageMargins left="0.2362204724409449" right="0.2755905511811024" top="0.31496062992125984" bottom="0.31496062992125984" header="0.2362204724409449" footer="0.2755905511811024"/>
  <pageSetup horizontalDpi="300" verticalDpi="3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1:DA216"/>
  <sheetViews>
    <sheetView tabSelected="1" workbookViewId="0" topLeftCell="L1">
      <selection activeCell="N4" sqref="N4:BH4"/>
    </sheetView>
  </sheetViews>
  <sheetFormatPr defaultColWidth="9.140625" defaultRowHeight="12.75"/>
  <cols>
    <col min="1" max="11" width="6.421875" style="186" hidden="1" customWidth="1"/>
    <col min="12" max="12" width="0.13671875" style="186" customWidth="1"/>
    <col min="13" max="13" width="1.57421875" style="186" customWidth="1"/>
    <col min="14" max="14" width="3.140625" style="94" customWidth="1"/>
    <col min="15" max="15" width="5.28125" style="94" customWidth="1"/>
    <col min="16" max="16" width="77.28125" style="94" customWidth="1"/>
    <col min="17" max="17" width="23.140625" style="94" customWidth="1"/>
    <col min="18" max="18" width="0.9921875" style="94" customWidth="1"/>
    <col min="19" max="19" width="22.00390625" style="94" bestFit="1" customWidth="1"/>
    <col min="20" max="20" width="0.9921875" style="94" customWidth="1"/>
    <col min="21" max="21" width="24.57421875" style="94" bestFit="1" customWidth="1"/>
    <col min="22" max="22" width="0.9921875" style="93" customWidth="1"/>
    <col min="23" max="23" width="23.00390625" style="94" bestFit="1" customWidth="1"/>
    <col min="24" max="24" width="0.85546875" style="94" customWidth="1"/>
    <col min="25" max="25" width="22.00390625" style="94" bestFit="1" customWidth="1"/>
    <col min="26" max="26" width="1.57421875" style="94" customWidth="1"/>
    <col min="27" max="27" width="24.28125" style="94" customWidth="1"/>
    <col min="28" max="40" width="14.28125" style="94" hidden="1" customWidth="1"/>
    <col min="41" max="41" width="20.140625" style="94" hidden="1" customWidth="1"/>
    <col min="42" max="42" width="0.9921875" style="94" hidden="1" customWidth="1"/>
    <col min="43" max="43" width="12.57421875" style="94" hidden="1" customWidth="1"/>
    <col min="44" max="44" width="0.85546875" style="94" hidden="1" customWidth="1"/>
    <col min="45" max="45" width="13.421875" style="94" hidden="1" customWidth="1"/>
    <col min="46" max="46" width="6.8515625" style="94" hidden="1" customWidth="1"/>
    <col min="47" max="47" width="35.140625" style="94" hidden="1" customWidth="1"/>
    <col min="48" max="49" width="2.57421875" style="94" hidden="1" customWidth="1"/>
    <col min="50" max="50" width="3.00390625" style="94" hidden="1" customWidth="1"/>
    <col min="51" max="51" width="3.421875" style="94" hidden="1" customWidth="1"/>
    <col min="52" max="52" width="6.8515625" style="94" hidden="1" customWidth="1"/>
    <col min="53" max="53" width="2.57421875" style="94" hidden="1" customWidth="1"/>
    <col min="54" max="54" width="4.140625" style="94" customWidth="1"/>
    <col min="55" max="55" width="5.28125" style="94" customWidth="1"/>
    <col min="56" max="56" width="63.7109375" style="94" customWidth="1"/>
    <col min="57" max="57" width="20.00390625" style="94" customWidth="1"/>
    <col min="58" max="58" width="22.421875" style="94" customWidth="1"/>
    <col min="59" max="59" width="19.8515625" style="93" bestFit="1" customWidth="1"/>
    <col min="60" max="60" width="29.57421875" style="94" bestFit="1" customWidth="1"/>
    <col min="61" max="61" width="5.28125" style="94" customWidth="1"/>
    <col min="62" max="63" width="2.421875" style="94" customWidth="1"/>
    <col min="64" max="64" width="15.57421875" style="94" customWidth="1"/>
    <col min="65" max="65" width="2.421875" style="94" customWidth="1"/>
    <col min="66" max="16384" width="9.140625" style="94" customWidth="1"/>
  </cols>
  <sheetData>
    <row r="1" spans="1:60" ht="15" thickBot="1">
      <c r="A1" s="92"/>
      <c r="B1" s="92"/>
      <c r="C1" s="92"/>
      <c r="D1" s="92"/>
      <c r="E1" s="92"/>
      <c r="F1" s="92"/>
      <c r="G1" s="92"/>
      <c r="H1" s="92"/>
      <c r="I1" s="92"/>
      <c r="J1" s="92"/>
      <c r="K1" s="92"/>
      <c r="L1" s="92"/>
      <c r="M1" s="92"/>
      <c r="N1" s="93"/>
      <c r="O1" s="93"/>
      <c r="P1" s="93"/>
      <c r="Q1" s="93"/>
      <c r="R1" s="93"/>
      <c r="S1" s="93"/>
      <c r="T1" s="93"/>
      <c r="U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H1" s="93"/>
    </row>
    <row r="2" spans="1:62" ht="19.5">
      <c r="A2" s="92"/>
      <c r="B2" s="92"/>
      <c r="C2" s="92"/>
      <c r="D2" s="92"/>
      <c r="E2" s="92"/>
      <c r="F2" s="92"/>
      <c r="G2" s="92"/>
      <c r="H2" s="92"/>
      <c r="I2" s="92"/>
      <c r="J2" s="92"/>
      <c r="K2" s="92"/>
      <c r="L2" s="92"/>
      <c r="M2" s="92"/>
      <c r="N2" s="95" t="s">
        <v>1</v>
      </c>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7"/>
      <c r="BI2" s="98"/>
      <c r="BJ2" s="93"/>
    </row>
    <row r="3" spans="1:62" ht="14.25">
      <c r="A3" s="92"/>
      <c r="B3" s="92"/>
      <c r="C3" s="92"/>
      <c r="D3" s="92"/>
      <c r="E3" s="92"/>
      <c r="F3" s="92"/>
      <c r="G3" s="92"/>
      <c r="H3" s="92"/>
      <c r="I3" s="92"/>
      <c r="J3" s="92"/>
      <c r="K3" s="92"/>
      <c r="L3" s="92"/>
      <c r="M3" s="92"/>
      <c r="N3" s="99" t="s">
        <v>153</v>
      </c>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1"/>
      <c r="BI3" s="98"/>
      <c r="BJ3" s="93"/>
    </row>
    <row r="4" spans="1:62" ht="14.25">
      <c r="A4" s="92"/>
      <c r="B4" s="92"/>
      <c r="C4" s="92"/>
      <c r="D4" s="92"/>
      <c r="E4" s="92"/>
      <c r="F4" s="92"/>
      <c r="G4" s="92"/>
      <c r="H4" s="92"/>
      <c r="I4" s="92"/>
      <c r="J4" s="92"/>
      <c r="K4" s="92"/>
      <c r="L4" s="92"/>
      <c r="M4" s="92"/>
      <c r="N4" s="99" t="s">
        <v>154</v>
      </c>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1"/>
      <c r="BI4" s="98"/>
      <c r="BJ4" s="93"/>
    </row>
    <row r="5" spans="1:62" ht="14.25">
      <c r="A5" s="92"/>
      <c r="B5" s="92"/>
      <c r="C5" s="92"/>
      <c r="D5" s="92"/>
      <c r="E5" s="92"/>
      <c r="F5" s="92"/>
      <c r="G5" s="92"/>
      <c r="H5" s="92"/>
      <c r="I5" s="92"/>
      <c r="J5" s="92"/>
      <c r="K5" s="92"/>
      <c r="L5" s="92"/>
      <c r="M5" s="92"/>
      <c r="N5" s="99" t="s">
        <v>155</v>
      </c>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1"/>
      <c r="BI5" s="98"/>
      <c r="BJ5" s="93"/>
    </row>
    <row r="6" spans="1:62" ht="15" thickBot="1">
      <c r="A6" s="92"/>
      <c r="B6" s="92"/>
      <c r="C6" s="92"/>
      <c r="D6" s="92"/>
      <c r="E6" s="92"/>
      <c r="F6" s="92"/>
      <c r="G6" s="92"/>
      <c r="H6" s="92"/>
      <c r="I6" s="92"/>
      <c r="J6" s="92"/>
      <c r="K6" s="92"/>
      <c r="L6" s="92"/>
      <c r="M6" s="92"/>
      <c r="N6" s="102"/>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4"/>
      <c r="BI6" s="93"/>
      <c r="BJ6" s="93"/>
    </row>
    <row r="7" spans="1:62" ht="15" thickBot="1">
      <c r="A7" s="92"/>
      <c r="B7" s="92"/>
      <c r="C7" s="92"/>
      <c r="D7" s="92"/>
      <c r="E7" s="92"/>
      <c r="F7" s="92"/>
      <c r="G7" s="92"/>
      <c r="H7" s="92"/>
      <c r="I7" s="92"/>
      <c r="J7" s="92"/>
      <c r="K7" s="92"/>
      <c r="L7" s="92"/>
      <c r="M7" s="92"/>
      <c r="N7" s="105" t="s">
        <v>5</v>
      </c>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7"/>
      <c r="BB7" s="107"/>
      <c r="BC7" s="106"/>
      <c r="BD7" s="106"/>
      <c r="BE7" s="106"/>
      <c r="BF7" s="108"/>
      <c r="BG7" s="108"/>
      <c r="BH7" s="109"/>
      <c r="BI7" s="93"/>
      <c r="BJ7" s="93"/>
    </row>
    <row r="8" spans="1:62" ht="65.25" customHeight="1" thickBot="1">
      <c r="A8" s="92"/>
      <c r="B8" s="92"/>
      <c r="C8" s="92"/>
      <c r="D8" s="92"/>
      <c r="E8" s="92"/>
      <c r="F8" s="92"/>
      <c r="G8" s="92"/>
      <c r="H8" s="92"/>
      <c r="I8" s="92"/>
      <c r="J8" s="92"/>
      <c r="K8" s="92"/>
      <c r="L8" s="92"/>
      <c r="M8" s="92"/>
      <c r="N8" s="110"/>
      <c r="O8" s="93"/>
      <c r="P8" s="93"/>
      <c r="Q8" s="111" t="s">
        <v>156</v>
      </c>
      <c r="R8" s="112"/>
      <c r="S8" s="112"/>
      <c r="T8" s="112"/>
      <c r="U8" s="113"/>
      <c r="W8" s="111" t="s">
        <v>157</v>
      </c>
      <c r="X8" s="112"/>
      <c r="Y8" s="112"/>
      <c r="Z8" s="112"/>
      <c r="AA8" s="113"/>
      <c r="AB8" s="114"/>
      <c r="AC8" s="115"/>
      <c r="AD8" s="115"/>
      <c r="AE8" s="116"/>
      <c r="AF8" s="116"/>
      <c r="AG8" s="116"/>
      <c r="AH8" s="116"/>
      <c r="AI8" s="116"/>
      <c r="AJ8" s="116"/>
      <c r="AK8" s="116"/>
      <c r="AL8" s="116"/>
      <c r="AM8" s="116"/>
      <c r="AN8" s="116"/>
      <c r="AO8" s="117"/>
      <c r="AP8" s="117"/>
      <c r="AQ8" s="117"/>
      <c r="AR8" s="117"/>
      <c r="AS8" s="117"/>
      <c r="AT8" s="117"/>
      <c r="AU8" s="118"/>
      <c r="AV8" s="93"/>
      <c r="AW8" s="93"/>
      <c r="AX8" s="93"/>
      <c r="AY8" s="93"/>
      <c r="AZ8" s="93"/>
      <c r="BA8" s="93"/>
      <c r="BB8" s="110"/>
      <c r="BC8" s="93"/>
      <c r="BD8" s="93"/>
      <c r="BE8" s="93"/>
      <c r="BF8" s="119" t="s">
        <v>158</v>
      </c>
      <c r="BG8" s="120"/>
      <c r="BH8" s="119" t="s">
        <v>159</v>
      </c>
      <c r="BI8" s="93"/>
      <c r="BJ8" s="93"/>
    </row>
    <row r="9" spans="1:62" ht="14.25">
      <c r="A9" s="92"/>
      <c r="B9" s="92"/>
      <c r="C9" s="92"/>
      <c r="D9" s="92"/>
      <c r="E9" s="92"/>
      <c r="F9" s="92"/>
      <c r="G9" s="92"/>
      <c r="H9" s="92"/>
      <c r="I9" s="92"/>
      <c r="J9" s="92"/>
      <c r="K9" s="92"/>
      <c r="L9" s="92"/>
      <c r="M9" s="92"/>
      <c r="N9" s="121"/>
      <c r="O9" s="122"/>
      <c r="P9" s="122"/>
      <c r="Q9" s="123" t="s">
        <v>160</v>
      </c>
      <c r="R9" s="124"/>
      <c r="S9" s="125" t="s">
        <v>10</v>
      </c>
      <c r="T9" s="93"/>
      <c r="U9" s="126" t="s">
        <v>161</v>
      </c>
      <c r="V9" s="127"/>
      <c r="W9" s="123" t="s">
        <v>160</v>
      </c>
      <c r="X9" s="124"/>
      <c r="Y9" s="125" t="s">
        <v>10</v>
      </c>
      <c r="Z9" s="93"/>
      <c r="AA9" s="125" t="s">
        <v>161</v>
      </c>
      <c r="AB9" s="124"/>
      <c r="AC9" s="124"/>
      <c r="AD9" s="124"/>
      <c r="AE9" s="124"/>
      <c r="AF9" s="124"/>
      <c r="AG9" s="124"/>
      <c r="AH9" s="124"/>
      <c r="AI9" s="124"/>
      <c r="AJ9" s="124"/>
      <c r="AK9" s="124"/>
      <c r="AL9" s="124"/>
      <c r="AM9" s="124"/>
      <c r="AN9" s="124"/>
      <c r="AO9" s="124"/>
      <c r="AP9" s="93"/>
      <c r="AQ9" s="124"/>
      <c r="AR9" s="93"/>
      <c r="AS9" s="124"/>
      <c r="AT9" s="124"/>
      <c r="AU9" s="93"/>
      <c r="AV9" s="93"/>
      <c r="AW9" s="93"/>
      <c r="AX9" s="93"/>
      <c r="AY9" s="93"/>
      <c r="AZ9" s="93"/>
      <c r="BA9" s="93"/>
      <c r="BB9" s="110"/>
      <c r="BC9" s="93"/>
      <c r="BD9" s="93"/>
      <c r="BE9" s="93"/>
      <c r="BF9" s="128"/>
      <c r="BH9" s="129"/>
      <c r="BI9" s="93"/>
      <c r="BJ9" s="93"/>
    </row>
    <row r="10" spans="1:62" ht="14.25">
      <c r="A10" s="92"/>
      <c r="B10" s="92"/>
      <c r="C10" s="92"/>
      <c r="D10" s="92"/>
      <c r="E10" s="92"/>
      <c r="F10" s="92"/>
      <c r="G10" s="92"/>
      <c r="H10" s="92"/>
      <c r="I10" s="92"/>
      <c r="J10" s="92"/>
      <c r="K10" s="92"/>
      <c r="L10" s="92"/>
      <c r="M10" s="92"/>
      <c r="N10" s="130" t="s">
        <v>162</v>
      </c>
      <c r="O10" s="131" t="s">
        <v>163</v>
      </c>
      <c r="P10" s="93"/>
      <c r="Q10" s="93"/>
      <c r="R10" s="93"/>
      <c r="S10" s="93"/>
      <c r="T10" s="93"/>
      <c r="U10" s="93"/>
      <c r="V10" s="132"/>
      <c r="W10" s="93"/>
      <c r="X10" s="93"/>
      <c r="Y10" s="93"/>
      <c r="Z10" s="93"/>
      <c r="AA10" s="129"/>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131"/>
      <c r="BB10" s="133" t="s">
        <v>164</v>
      </c>
      <c r="BC10" s="131" t="s">
        <v>165</v>
      </c>
      <c r="BD10" s="93"/>
      <c r="BE10" s="93"/>
      <c r="BF10" s="129"/>
      <c r="BH10" s="129"/>
      <c r="BI10" s="93"/>
      <c r="BJ10" s="93"/>
    </row>
    <row r="11" spans="1:62" ht="14.25">
      <c r="A11" s="134"/>
      <c r="B11" s="134"/>
      <c r="C11" s="134"/>
      <c r="D11" s="134"/>
      <c r="E11" s="134"/>
      <c r="F11" s="134"/>
      <c r="G11" s="134"/>
      <c r="H11" s="134"/>
      <c r="I11" s="134"/>
      <c r="J11" s="134"/>
      <c r="K11" s="134"/>
      <c r="L11" s="134"/>
      <c r="M11" s="134"/>
      <c r="N11" s="110"/>
      <c r="O11" s="93">
        <v>1</v>
      </c>
      <c r="P11" s="93" t="s">
        <v>166</v>
      </c>
      <c r="Q11" s="93">
        <v>752485</v>
      </c>
      <c r="R11" s="93"/>
      <c r="S11" s="93">
        <v>752484</v>
      </c>
      <c r="T11" s="93"/>
      <c r="U11" s="93">
        <f>Q11-S11</f>
        <v>1</v>
      </c>
      <c r="V11" s="132"/>
      <c r="W11" s="93">
        <v>752485</v>
      </c>
      <c r="X11" s="93"/>
      <c r="Y11" s="93">
        <v>752484</v>
      </c>
      <c r="Z11" s="93"/>
      <c r="AA11" s="93">
        <f>W11-Y11</f>
        <v>1</v>
      </c>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110"/>
      <c r="BC11" s="93" t="s">
        <v>167</v>
      </c>
      <c r="BD11" s="93" t="s">
        <v>168</v>
      </c>
      <c r="BE11" s="93"/>
      <c r="BF11" s="129"/>
      <c r="BH11" s="129"/>
      <c r="BI11" s="93"/>
      <c r="BJ11" s="93"/>
    </row>
    <row r="12" spans="1:62" ht="15" thickBot="1">
      <c r="A12" s="134"/>
      <c r="B12" s="134"/>
      <c r="C12" s="134"/>
      <c r="D12" s="134"/>
      <c r="E12" s="134"/>
      <c r="F12" s="134"/>
      <c r="G12" s="134"/>
      <c r="H12" s="134"/>
      <c r="I12" s="134"/>
      <c r="J12" s="134"/>
      <c r="K12" s="134"/>
      <c r="L12" s="134"/>
      <c r="M12" s="134"/>
      <c r="N12" s="110"/>
      <c r="O12" s="93">
        <v>2</v>
      </c>
      <c r="P12" s="93" t="s">
        <v>169</v>
      </c>
      <c r="Q12" s="93"/>
      <c r="R12" s="93"/>
      <c r="S12" s="93"/>
      <c r="T12" s="93"/>
      <c r="U12" s="93"/>
      <c r="V12" s="132"/>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110"/>
      <c r="BC12" s="93">
        <v>1</v>
      </c>
      <c r="BD12" s="93" t="s">
        <v>170</v>
      </c>
      <c r="BE12" s="93"/>
      <c r="BF12" s="135">
        <v>11102210000</v>
      </c>
      <c r="BH12" s="135">
        <v>8516840000</v>
      </c>
      <c r="BI12" s="93"/>
      <c r="BJ12" s="93"/>
    </row>
    <row r="13" spans="1:62" ht="15" thickTop="1">
      <c r="A13" s="134"/>
      <c r="B13" s="134"/>
      <c r="C13" s="134"/>
      <c r="D13" s="134"/>
      <c r="E13" s="134"/>
      <c r="F13" s="134"/>
      <c r="G13" s="134"/>
      <c r="H13" s="134"/>
      <c r="I13" s="134"/>
      <c r="J13" s="134"/>
      <c r="K13" s="134"/>
      <c r="L13" s="134"/>
      <c r="M13" s="134"/>
      <c r="N13" s="110"/>
      <c r="O13" s="93"/>
      <c r="P13" s="93" t="s">
        <v>171</v>
      </c>
      <c r="Q13" s="93">
        <v>516553232</v>
      </c>
      <c r="R13" s="93"/>
      <c r="S13" s="93">
        <v>172184411</v>
      </c>
      <c r="T13" s="93"/>
      <c r="U13" s="93">
        <f>Q13-S13</f>
        <v>344368821</v>
      </c>
      <c r="V13" s="132"/>
      <c r="W13" s="93">
        <v>932711533</v>
      </c>
      <c r="X13" s="93"/>
      <c r="Y13" s="93">
        <v>448317345</v>
      </c>
      <c r="Z13" s="93"/>
      <c r="AA13" s="93">
        <f>W13-Y13</f>
        <v>484394188</v>
      </c>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110"/>
      <c r="BC13" s="93"/>
      <c r="BD13" s="93"/>
      <c r="BE13" s="93"/>
      <c r="BF13" s="129"/>
      <c r="BH13" s="129"/>
      <c r="BI13" s="93"/>
      <c r="BJ13" s="93"/>
    </row>
    <row r="14" spans="1:63" ht="14.25">
      <c r="A14" s="134"/>
      <c r="B14" s="134"/>
      <c r="C14" s="134"/>
      <c r="D14" s="134"/>
      <c r="E14" s="134"/>
      <c r="F14" s="134"/>
      <c r="G14" s="134"/>
      <c r="H14" s="134"/>
      <c r="I14" s="134"/>
      <c r="J14" s="134"/>
      <c r="K14" s="134"/>
      <c r="L14" s="134"/>
      <c r="M14" s="134"/>
      <c r="N14" s="110"/>
      <c r="O14" s="93">
        <v>4</v>
      </c>
      <c r="P14" s="93" t="s">
        <v>172</v>
      </c>
      <c r="Q14" s="93">
        <v>949366515</v>
      </c>
      <c r="R14" s="93"/>
      <c r="S14" s="93">
        <v>274181993</v>
      </c>
      <c r="T14" s="93"/>
      <c r="U14" s="93">
        <f>Q14-S14</f>
        <v>675184522</v>
      </c>
      <c r="V14" s="132"/>
      <c r="W14" s="93">
        <v>244270705</v>
      </c>
      <c r="X14" s="93"/>
      <c r="Y14" s="93">
        <v>130255192</v>
      </c>
      <c r="Z14" s="93"/>
      <c r="AA14" s="93">
        <f>W14-Y14</f>
        <v>114015513</v>
      </c>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110"/>
      <c r="BE14" s="93"/>
      <c r="BF14" s="129"/>
      <c r="BH14" s="129"/>
      <c r="BI14" s="93"/>
      <c r="BJ14" s="93"/>
      <c r="BK14" s="93"/>
    </row>
    <row r="15" spans="1:63" ht="15" thickBot="1">
      <c r="A15" s="134"/>
      <c r="B15" s="134"/>
      <c r="C15" s="134"/>
      <c r="D15" s="134"/>
      <c r="E15" s="134"/>
      <c r="F15" s="134"/>
      <c r="G15" s="134"/>
      <c r="H15" s="134"/>
      <c r="I15" s="134"/>
      <c r="J15" s="134"/>
      <c r="K15" s="134"/>
      <c r="L15" s="134"/>
      <c r="M15" s="134"/>
      <c r="N15" s="110"/>
      <c r="O15" s="93"/>
      <c r="P15" s="93"/>
      <c r="Q15" s="136">
        <f>SUM(Q11:Q14)</f>
        <v>1466672232</v>
      </c>
      <c r="R15" s="93"/>
      <c r="S15" s="136">
        <f>SUM(S11:S14)</f>
        <v>447118888</v>
      </c>
      <c r="T15" s="93"/>
      <c r="U15" s="136">
        <f>Q15-S15</f>
        <v>1019553344</v>
      </c>
      <c r="V15" s="132"/>
      <c r="W15" s="136">
        <f>SUM(W11:W14)</f>
        <v>1177734723</v>
      </c>
      <c r="X15" s="93"/>
      <c r="Y15" s="136">
        <f>SUM(Y11:Y14)</f>
        <v>579325021</v>
      </c>
      <c r="Z15" s="93"/>
      <c r="AA15" s="136">
        <f>W15-Y15</f>
        <v>598409702</v>
      </c>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110"/>
      <c r="BE15" s="93"/>
      <c r="BF15" s="129"/>
      <c r="BH15" s="129"/>
      <c r="BI15" s="93"/>
      <c r="BJ15" s="93"/>
      <c r="BK15" s="93"/>
    </row>
    <row r="16" spans="1:63" ht="17.25" customHeight="1" thickTop="1">
      <c r="A16" s="134"/>
      <c r="B16" s="134"/>
      <c r="C16" s="134"/>
      <c r="D16" s="134"/>
      <c r="E16" s="134"/>
      <c r="F16" s="134"/>
      <c r="G16" s="134"/>
      <c r="H16" s="134"/>
      <c r="I16" s="134"/>
      <c r="J16" s="134"/>
      <c r="K16" s="134"/>
      <c r="L16" s="134"/>
      <c r="M16" s="134"/>
      <c r="N16" s="130" t="s">
        <v>173</v>
      </c>
      <c r="O16" s="131" t="s">
        <v>174</v>
      </c>
      <c r="P16" s="93"/>
      <c r="Q16" s="93"/>
      <c r="R16" s="93"/>
      <c r="S16" s="93"/>
      <c r="T16" s="93"/>
      <c r="U16" s="129"/>
      <c r="V16" s="132"/>
      <c r="W16" s="93"/>
      <c r="X16" s="93"/>
      <c r="Y16" s="93"/>
      <c r="Z16" s="93"/>
      <c r="AA16" s="129"/>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110"/>
      <c r="BC16" s="137" t="s">
        <v>175</v>
      </c>
      <c r="BD16" s="138" t="s">
        <v>176</v>
      </c>
      <c r="BE16" s="93"/>
      <c r="BF16" s="129"/>
      <c r="BH16" s="129"/>
      <c r="BI16" s="93"/>
      <c r="BJ16" s="93"/>
      <c r="BK16" s="93"/>
    </row>
    <row r="17" spans="1:63" ht="17.25" customHeight="1">
      <c r="A17" s="134"/>
      <c r="B17" s="134"/>
      <c r="C17" s="134"/>
      <c r="D17" s="134"/>
      <c r="E17" s="134"/>
      <c r="F17" s="134"/>
      <c r="G17" s="134"/>
      <c r="H17" s="134"/>
      <c r="I17" s="134"/>
      <c r="J17" s="134"/>
      <c r="K17" s="134"/>
      <c r="L17" s="134"/>
      <c r="M17" s="134"/>
      <c r="N17" s="130"/>
      <c r="O17" s="131"/>
      <c r="P17" s="93"/>
      <c r="Q17" s="93"/>
      <c r="R17" s="93"/>
      <c r="S17" s="93"/>
      <c r="T17" s="93"/>
      <c r="U17" s="129"/>
      <c r="V17" s="132"/>
      <c r="W17" s="93"/>
      <c r="X17" s="93"/>
      <c r="Y17" s="93"/>
      <c r="Z17" s="93"/>
      <c r="AA17" s="129"/>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110"/>
      <c r="BD17" s="94" t="s">
        <v>177</v>
      </c>
      <c r="BE17" s="93"/>
      <c r="BF17" s="129"/>
      <c r="BH17" s="129"/>
      <c r="BI17" s="93"/>
      <c r="BJ17" s="93"/>
      <c r="BK17" s="93"/>
    </row>
    <row r="18" spans="1:63" ht="14.25">
      <c r="A18" s="134"/>
      <c r="B18" s="134"/>
      <c r="C18" s="134"/>
      <c r="D18" s="134"/>
      <c r="E18" s="134"/>
      <c r="F18" s="134"/>
      <c r="G18" s="134"/>
      <c r="H18" s="134"/>
      <c r="I18" s="134"/>
      <c r="J18" s="134"/>
      <c r="K18" s="134"/>
      <c r="L18" s="134"/>
      <c r="M18" s="134"/>
      <c r="N18" s="130"/>
      <c r="O18" s="93" t="s">
        <v>167</v>
      </c>
      <c r="P18" s="93" t="s">
        <v>178</v>
      </c>
      <c r="Q18" s="93"/>
      <c r="R18" s="93"/>
      <c r="S18" s="93"/>
      <c r="T18" s="93"/>
      <c r="U18" s="129"/>
      <c r="V18" s="132"/>
      <c r="W18" s="93"/>
      <c r="X18" s="93"/>
      <c r="Y18" s="93"/>
      <c r="Z18" s="93"/>
      <c r="AA18" s="129"/>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110"/>
      <c r="BC18" s="94">
        <v>2</v>
      </c>
      <c r="BD18" s="94" t="s">
        <v>179</v>
      </c>
      <c r="BF18" s="129">
        <v>0</v>
      </c>
      <c r="BH18" s="129">
        <v>2585319561</v>
      </c>
      <c r="BI18" s="93"/>
      <c r="BJ18" s="93"/>
      <c r="BK18" s="93"/>
    </row>
    <row r="19" spans="1:63" ht="18" customHeight="1">
      <c r="A19" s="134"/>
      <c r="B19" s="134"/>
      <c r="C19" s="134"/>
      <c r="D19" s="134"/>
      <c r="E19" s="134"/>
      <c r="F19" s="134"/>
      <c r="G19" s="134"/>
      <c r="H19" s="134"/>
      <c r="I19" s="134"/>
      <c r="J19" s="134"/>
      <c r="K19" s="134"/>
      <c r="L19" s="134"/>
      <c r="M19" s="134"/>
      <c r="N19" s="130"/>
      <c r="O19" s="93">
        <v>1</v>
      </c>
      <c r="P19" s="93" t="s">
        <v>180</v>
      </c>
      <c r="Q19" s="139">
        <v>92573002</v>
      </c>
      <c r="R19" s="138"/>
      <c r="S19" s="139">
        <v>0</v>
      </c>
      <c r="T19" s="138"/>
      <c r="U19" s="139">
        <f>Q19-S19</f>
        <v>92573002</v>
      </c>
      <c r="V19" s="140"/>
      <c r="W19" s="141">
        <v>0</v>
      </c>
      <c r="Y19" s="141">
        <v>0</v>
      </c>
      <c r="AA19" s="141">
        <v>0</v>
      </c>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110"/>
      <c r="BC19" s="137">
        <v>3</v>
      </c>
      <c r="BD19" s="142" t="s">
        <v>181</v>
      </c>
      <c r="BE19" s="93"/>
      <c r="BF19" s="143">
        <v>424564326</v>
      </c>
      <c r="BH19" s="143">
        <v>458974759</v>
      </c>
      <c r="BI19" s="93"/>
      <c r="BJ19" s="93"/>
      <c r="BK19" s="93"/>
    </row>
    <row r="20" spans="1:63" ht="15" thickBot="1">
      <c r="A20" s="134"/>
      <c r="B20" s="134"/>
      <c r="C20" s="134"/>
      <c r="D20" s="134"/>
      <c r="E20" s="134"/>
      <c r="F20" s="134"/>
      <c r="G20" s="134"/>
      <c r="H20" s="134"/>
      <c r="I20" s="134"/>
      <c r="J20" s="134"/>
      <c r="K20" s="134"/>
      <c r="L20" s="134"/>
      <c r="M20" s="134"/>
      <c r="N20" s="130"/>
      <c r="O20" s="93"/>
      <c r="P20" s="144"/>
      <c r="Q20" s="145">
        <v>92573002</v>
      </c>
      <c r="R20" s="138"/>
      <c r="S20" s="145">
        <v>0</v>
      </c>
      <c r="T20" s="138"/>
      <c r="U20" s="145">
        <f>Q20-S20</f>
        <v>92573002</v>
      </c>
      <c r="V20" s="132"/>
      <c r="W20" s="145">
        <v>0</v>
      </c>
      <c r="X20" s="138"/>
      <c r="Y20" s="145">
        <v>0</v>
      </c>
      <c r="Z20" s="138"/>
      <c r="AA20" s="145">
        <v>0</v>
      </c>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110"/>
      <c r="BC20" s="137"/>
      <c r="BD20" s="142"/>
      <c r="BE20" s="93"/>
      <c r="BF20" s="146">
        <f>BF19+BF18</f>
        <v>424564326</v>
      </c>
      <c r="BH20" s="146">
        <f>BH19+BH18</f>
        <v>3044294320</v>
      </c>
      <c r="BI20" s="93"/>
      <c r="BJ20" s="93"/>
      <c r="BK20" s="93"/>
    </row>
    <row r="21" spans="1:63" ht="15" thickTop="1">
      <c r="A21" s="134"/>
      <c r="B21" s="134"/>
      <c r="C21" s="134"/>
      <c r="D21" s="134"/>
      <c r="E21" s="134"/>
      <c r="F21" s="134"/>
      <c r="G21" s="134"/>
      <c r="H21" s="134"/>
      <c r="I21" s="134"/>
      <c r="J21" s="134"/>
      <c r="K21" s="134"/>
      <c r="L21" s="134"/>
      <c r="M21" s="134"/>
      <c r="N21" s="130"/>
      <c r="V21" s="132"/>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110"/>
      <c r="BC21" s="93" t="s">
        <v>182</v>
      </c>
      <c r="BD21" s="93" t="s">
        <v>183</v>
      </c>
      <c r="BE21" s="93"/>
      <c r="BF21" s="129"/>
      <c r="BH21" s="129"/>
      <c r="BI21" s="93"/>
      <c r="BJ21" s="93"/>
      <c r="BK21" s="93"/>
    </row>
    <row r="22" spans="1:63" ht="14.25">
      <c r="A22" s="134"/>
      <c r="B22" s="134"/>
      <c r="C22" s="134"/>
      <c r="D22" s="134"/>
      <c r="E22" s="134"/>
      <c r="F22" s="134"/>
      <c r="G22" s="134"/>
      <c r="H22" s="134"/>
      <c r="I22" s="134"/>
      <c r="J22" s="134"/>
      <c r="K22" s="134"/>
      <c r="L22" s="134"/>
      <c r="M22" s="134"/>
      <c r="N22" s="110"/>
      <c r="O22" s="93" t="s">
        <v>184</v>
      </c>
      <c r="P22" s="93" t="s">
        <v>185</v>
      </c>
      <c r="Q22" s="93"/>
      <c r="R22" s="93"/>
      <c r="S22" s="93"/>
      <c r="T22" s="93"/>
      <c r="U22" s="129"/>
      <c r="V22" s="132"/>
      <c r="W22" s="93"/>
      <c r="X22" s="93"/>
      <c r="Y22" s="93"/>
      <c r="Z22" s="93"/>
      <c r="AA22" s="129"/>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110"/>
      <c r="BC22" s="93">
        <v>1</v>
      </c>
      <c r="BD22" s="93" t="s">
        <v>186</v>
      </c>
      <c r="BE22" s="93"/>
      <c r="BF22" s="129">
        <v>1483750478</v>
      </c>
      <c r="BH22" s="129">
        <v>1029591901</v>
      </c>
      <c r="BI22" s="93"/>
      <c r="BJ22" s="93"/>
      <c r="BK22" s="93"/>
    </row>
    <row r="23" spans="1:63" ht="14.25">
      <c r="A23" s="134"/>
      <c r="B23" s="134"/>
      <c r="C23" s="134"/>
      <c r="D23" s="134"/>
      <c r="E23" s="134"/>
      <c r="F23" s="134"/>
      <c r="G23" s="134"/>
      <c r="H23" s="134"/>
      <c r="I23" s="134"/>
      <c r="J23" s="134"/>
      <c r="K23" s="134"/>
      <c r="L23" s="134"/>
      <c r="M23" s="134"/>
      <c r="N23" s="110"/>
      <c r="O23" s="93">
        <v>1</v>
      </c>
      <c r="P23" s="93" t="s">
        <v>187</v>
      </c>
      <c r="Q23" s="93">
        <v>10100088042</v>
      </c>
      <c r="R23" s="93"/>
      <c r="S23" s="93">
        <v>0</v>
      </c>
      <c r="T23" s="93"/>
      <c r="U23" s="93">
        <f>Q23-S23</f>
        <v>10100088042</v>
      </c>
      <c r="V23" s="132"/>
      <c r="W23" s="93">
        <v>10085022662</v>
      </c>
      <c r="X23" s="93"/>
      <c r="Y23" s="93">
        <v>0</v>
      </c>
      <c r="Z23" s="93"/>
      <c r="AA23" s="93">
        <f>W23-Y23</f>
        <v>10085022662</v>
      </c>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110"/>
      <c r="BC23" s="93">
        <v>4</v>
      </c>
      <c r="BD23" s="93" t="s">
        <v>188</v>
      </c>
      <c r="BE23" s="93"/>
      <c r="BF23" s="129">
        <v>1004762648</v>
      </c>
      <c r="BH23" s="129">
        <v>1086256655</v>
      </c>
      <c r="BI23" s="93"/>
      <c r="BJ23" s="93"/>
      <c r="BK23" s="93"/>
    </row>
    <row r="24" spans="1:63" ht="14.25">
      <c r="A24" s="134"/>
      <c r="B24" s="134"/>
      <c r="C24" s="134"/>
      <c r="D24" s="134"/>
      <c r="E24" s="134"/>
      <c r="F24" s="134"/>
      <c r="G24" s="134"/>
      <c r="H24" s="134"/>
      <c r="I24" s="134"/>
      <c r="J24" s="134"/>
      <c r="K24" s="134"/>
      <c r="L24" s="134"/>
      <c r="M24" s="134"/>
      <c r="N24" s="110"/>
      <c r="O24" s="93">
        <v>3</v>
      </c>
      <c r="P24" s="93" t="s">
        <v>189</v>
      </c>
      <c r="Q24" s="93">
        <v>5374470728</v>
      </c>
      <c r="R24" s="93"/>
      <c r="S24" s="93">
        <v>3305847745</v>
      </c>
      <c r="T24" s="93"/>
      <c r="U24" s="93">
        <f>Q24-S24</f>
        <v>2068622983</v>
      </c>
      <c r="V24" s="132"/>
      <c r="W24" s="93">
        <v>5196970948</v>
      </c>
      <c r="X24" s="93"/>
      <c r="Y24" s="93">
        <v>3012310155</v>
      </c>
      <c r="Z24" s="93"/>
      <c r="AA24" s="93">
        <f>W24-Y24</f>
        <v>2184660793</v>
      </c>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110"/>
      <c r="BC24" s="124" t="s">
        <v>190</v>
      </c>
      <c r="BD24" s="93" t="s">
        <v>191</v>
      </c>
      <c r="BE24" s="93"/>
      <c r="BF24" s="129"/>
      <c r="BH24" s="129"/>
      <c r="BI24" s="93"/>
      <c r="BJ24" s="93"/>
      <c r="BK24" s="93"/>
    </row>
    <row r="25" spans="1:63" ht="14.25">
      <c r="A25" s="134"/>
      <c r="B25" s="134"/>
      <c r="C25" s="134"/>
      <c r="D25" s="134"/>
      <c r="E25" s="134"/>
      <c r="F25" s="134"/>
      <c r="G25" s="134"/>
      <c r="H25" s="134"/>
      <c r="I25" s="134"/>
      <c r="J25" s="134"/>
      <c r="K25" s="134"/>
      <c r="L25" s="134"/>
      <c r="M25" s="134"/>
      <c r="N25" s="110"/>
      <c r="O25" s="93">
        <v>4</v>
      </c>
      <c r="P25" s="93" t="s">
        <v>192</v>
      </c>
      <c r="Q25" s="93"/>
      <c r="R25" s="93"/>
      <c r="S25" s="93"/>
      <c r="T25" s="93"/>
      <c r="U25" s="93"/>
      <c r="V25" s="132"/>
      <c r="W25" s="93"/>
      <c r="X25" s="93"/>
      <c r="Y25" s="93"/>
      <c r="Z25" s="93"/>
      <c r="AA25" s="93"/>
      <c r="AB25" s="93"/>
      <c r="AC25" s="93"/>
      <c r="AD25" s="93"/>
      <c r="AE25" s="93"/>
      <c r="AF25" s="93"/>
      <c r="AG25" s="93"/>
      <c r="AH25" s="93"/>
      <c r="AI25" s="93"/>
      <c r="AJ25" s="93"/>
      <c r="AK25" s="93"/>
      <c r="AL25" s="93"/>
      <c r="AM25" s="93"/>
      <c r="AN25" s="93"/>
      <c r="AO25" s="147"/>
      <c r="AP25" s="93"/>
      <c r="AQ25" s="93"/>
      <c r="AR25" s="93"/>
      <c r="AS25" s="93"/>
      <c r="AT25" s="93"/>
      <c r="AU25" s="93"/>
      <c r="AV25" s="93"/>
      <c r="AW25" s="93"/>
      <c r="AX25" s="93"/>
      <c r="AY25" s="93"/>
      <c r="AZ25" s="93"/>
      <c r="BA25" s="93"/>
      <c r="BB25" s="110"/>
      <c r="BC25" s="93"/>
      <c r="BD25" s="93" t="s">
        <v>193</v>
      </c>
      <c r="BE25" s="93"/>
      <c r="BF25" s="129">
        <v>101806920</v>
      </c>
      <c r="BH25" s="129">
        <v>0</v>
      </c>
      <c r="BI25" s="93"/>
      <c r="BJ25" s="93"/>
      <c r="BK25" s="93"/>
    </row>
    <row r="26" spans="1:63" ht="14.25">
      <c r="A26" s="134"/>
      <c r="B26" s="134"/>
      <c r="C26" s="134"/>
      <c r="D26" s="134"/>
      <c r="E26" s="134"/>
      <c r="F26" s="134"/>
      <c r="G26" s="134"/>
      <c r="H26" s="134"/>
      <c r="I26" s="134"/>
      <c r="J26" s="134"/>
      <c r="K26" s="134"/>
      <c r="L26" s="134"/>
      <c r="M26" s="134"/>
      <c r="N26" s="110"/>
      <c r="O26" s="93"/>
      <c r="P26" s="93" t="s">
        <v>194</v>
      </c>
      <c r="Q26" s="93">
        <v>53409173661</v>
      </c>
      <c r="R26" s="93"/>
      <c r="S26" s="93">
        <v>36539742531</v>
      </c>
      <c r="T26" s="93"/>
      <c r="U26" s="93">
        <f>Q26-S26</f>
        <v>16869431130</v>
      </c>
      <c r="V26" s="132"/>
      <c r="W26" s="93">
        <v>51633594988</v>
      </c>
      <c r="X26" s="93"/>
      <c r="Y26" s="93">
        <v>33089941241</v>
      </c>
      <c r="Z26" s="93"/>
      <c r="AA26" s="93">
        <f>W26-Y26</f>
        <v>18543653747</v>
      </c>
      <c r="AB26" s="93"/>
      <c r="AC26" s="93"/>
      <c r="AD26" s="93"/>
      <c r="AE26" s="93"/>
      <c r="AF26" s="93"/>
      <c r="AG26" s="93"/>
      <c r="AH26" s="93"/>
      <c r="AI26" s="93"/>
      <c r="AJ26" s="93"/>
      <c r="AK26" s="93"/>
      <c r="AL26" s="93"/>
      <c r="AM26" s="93"/>
      <c r="AN26" s="93"/>
      <c r="AO26" s="147"/>
      <c r="AP26" s="93"/>
      <c r="AQ26" s="93"/>
      <c r="AR26" s="93"/>
      <c r="AS26" s="93"/>
      <c r="AT26" s="93"/>
      <c r="AU26" s="93"/>
      <c r="AV26" s="93"/>
      <c r="AW26" s="93"/>
      <c r="AX26" s="93"/>
      <c r="AY26" s="93"/>
      <c r="AZ26" s="93"/>
      <c r="BA26" s="93"/>
      <c r="BB26" s="110"/>
      <c r="BC26" s="93">
        <v>5</v>
      </c>
      <c r="BD26" s="93" t="s">
        <v>195</v>
      </c>
      <c r="BE26" s="93"/>
      <c r="BF26" s="143">
        <v>6313694893</v>
      </c>
      <c r="BH26" s="143">
        <v>6344544769</v>
      </c>
      <c r="BI26" s="93"/>
      <c r="BJ26" s="93"/>
      <c r="BK26" s="93"/>
    </row>
    <row r="27" spans="1:63" ht="15" thickBot="1">
      <c r="A27" s="134"/>
      <c r="B27" s="134"/>
      <c r="C27" s="134"/>
      <c r="D27" s="134"/>
      <c r="E27" s="134"/>
      <c r="F27" s="134"/>
      <c r="G27" s="134"/>
      <c r="H27" s="134"/>
      <c r="I27" s="134"/>
      <c r="J27" s="134"/>
      <c r="K27" s="134"/>
      <c r="L27" s="134"/>
      <c r="M27" s="134"/>
      <c r="N27" s="110"/>
      <c r="O27" s="93">
        <v>5</v>
      </c>
      <c r="P27" s="93" t="s">
        <v>196</v>
      </c>
      <c r="Q27" s="93">
        <v>1093433547</v>
      </c>
      <c r="R27" s="93"/>
      <c r="S27" s="93">
        <v>606596183</v>
      </c>
      <c r="T27" s="93"/>
      <c r="U27" s="93">
        <f>Q27-S27</f>
        <v>486837364</v>
      </c>
      <c r="V27" s="132"/>
      <c r="W27" s="93">
        <v>1049500105</v>
      </c>
      <c r="X27" s="93"/>
      <c r="Y27" s="93">
        <v>486201909</v>
      </c>
      <c r="Z27" s="93"/>
      <c r="AA27" s="93">
        <f>W27-Y27</f>
        <v>563298196</v>
      </c>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110"/>
      <c r="BC27" s="93"/>
      <c r="BD27" s="93"/>
      <c r="BE27" s="93"/>
      <c r="BF27" s="146">
        <f>SUM(BF22:BF26)</f>
        <v>8904014939</v>
      </c>
      <c r="BH27" s="146">
        <f>SUM(BH22:BH26)</f>
        <v>8460393325</v>
      </c>
      <c r="BI27" s="93"/>
      <c r="BJ27" s="93"/>
      <c r="BK27" s="93"/>
    </row>
    <row r="28" spans="1:63" ht="15" thickTop="1">
      <c r="A28" s="134"/>
      <c r="B28" s="134"/>
      <c r="C28" s="134"/>
      <c r="D28" s="134"/>
      <c r="E28" s="134"/>
      <c r="F28" s="134"/>
      <c r="G28" s="134"/>
      <c r="H28" s="134"/>
      <c r="I28" s="134"/>
      <c r="J28" s="134"/>
      <c r="K28" s="134"/>
      <c r="L28" s="134"/>
      <c r="M28" s="134"/>
      <c r="N28" s="110"/>
      <c r="O28" s="93">
        <v>6</v>
      </c>
      <c r="P28" s="93" t="s">
        <v>197</v>
      </c>
      <c r="Q28" s="93">
        <v>2162615475</v>
      </c>
      <c r="R28" s="93"/>
      <c r="S28" s="93">
        <v>1109871212</v>
      </c>
      <c r="T28" s="93"/>
      <c r="U28" s="93">
        <f>Q28-S28</f>
        <v>1052744263</v>
      </c>
      <c r="V28" s="132"/>
      <c r="W28" s="93">
        <v>1771521998</v>
      </c>
      <c r="X28" s="93"/>
      <c r="Y28" s="93">
        <v>851810449</v>
      </c>
      <c r="Z28" s="93"/>
      <c r="AA28" s="93">
        <f>W28-Y28</f>
        <v>919711549</v>
      </c>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110"/>
      <c r="BE28" s="93"/>
      <c r="BF28" s="129"/>
      <c r="BH28" s="129"/>
      <c r="BI28" s="93"/>
      <c r="BJ28" s="93"/>
      <c r="BK28" s="93"/>
    </row>
    <row r="29" spans="1:63" ht="14.25">
      <c r="A29" s="134"/>
      <c r="B29" s="134"/>
      <c r="C29" s="134"/>
      <c r="D29" s="134"/>
      <c r="E29" s="134"/>
      <c r="F29" s="134"/>
      <c r="G29" s="134"/>
      <c r="H29" s="134"/>
      <c r="I29" s="134"/>
      <c r="J29" s="134"/>
      <c r="K29" s="134"/>
      <c r="L29" s="134"/>
      <c r="M29" s="134"/>
      <c r="N29" s="110"/>
      <c r="O29" s="93">
        <v>7</v>
      </c>
      <c r="P29" s="93" t="s">
        <v>198</v>
      </c>
      <c r="Q29" s="141">
        <v>7171796598</v>
      </c>
      <c r="R29" s="93"/>
      <c r="S29" s="141">
        <v>0</v>
      </c>
      <c r="T29" s="93"/>
      <c r="U29" s="93">
        <f>Q29-S29</f>
        <v>7171796598</v>
      </c>
      <c r="V29" s="132"/>
      <c r="W29" s="141">
        <v>1895789637</v>
      </c>
      <c r="X29" s="93"/>
      <c r="Y29" s="141">
        <v>0</v>
      </c>
      <c r="Z29" s="93"/>
      <c r="AA29" s="93">
        <f>W29-Y29</f>
        <v>1895789637</v>
      </c>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131"/>
      <c r="BB29" s="110"/>
      <c r="BC29" s="148" t="s">
        <v>199</v>
      </c>
      <c r="BD29" s="93" t="s">
        <v>200</v>
      </c>
      <c r="BE29" s="93"/>
      <c r="BF29" s="129"/>
      <c r="BH29" s="129"/>
      <c r="BI29" s="93"/>
      <c r="BJ29" s="93"/>
      <c r="BK29" s="93"/>
    </row>
    <row r="30" spans="1:63" ht="15" thickBot="1">
      <c r="A30" s="134"/>
      <c r="B30" s="134"/>
      <c r="C30" s="134"/>
      <c r="D30" s="134"/>
      <c r="E30" s="134"/>
      <c r="F30" s="134"/>
      <c r="G30" s="134"/>
      <c r="H30" s="134"/>
      <c r="I30" s="134"/>
      <c r="J30" s="134"/>
      <c r="K30" s="134"/>
      <c r="L30" s="134"/>
      <c r="M30" s="134"/>
      <c r="N30" s="110"/>
      <c r="O30" s="93"/>
      <c r="P30" s="93"/>
      <c r="Q30" s="136">
        <f>SUM(Q23:Q29)</f>
        <v>79311578051</v>
      </c>
      <c r="R30" s="93"/>
      <c r="S30" s="136">
        <f>SUM(S23:S29)</f>
        <v>41562057671</v>
      </c>
      <c r="T30" s="93"/>
      <c r="U30" s="136">
        <f>SUM(U23:U29)</f>
        <v>37749520380</v>
      </c>
      <c r="V30" s="132"/>
      <c r="W30" s="136">
        <f>SUM(W23:W29)</f>
        <v>71632400338</v>
      </c>
      <c r="X30" s="93"/>
      <c r="Y30" s="136">
        <f>SUM(Y23:Y29)</f>
        <v>37440263754</v>
      </c>
      <c r="Z30" s="93"/>
      <c r="AA30" s="136">
        <f>SUM(AA23:AA29)</f>
        <v>34192136584</v>
      </c>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131"/>
      <c r="BB30" s="110"/>
      <c r="BC30" s="93"/>
      <c r="BD30" s="93" t="s">
        <v>201</v>
      </c>
      <c r="BE30" s="93"/>
      <c r="BF30" s="143">
        <v>304825722</v>
      </c>
      <c r="BH30" s="143">
        <v>105493792</v>
      </c>
      <c r="BI30" s="93"/>
      <c r="BJ30" s="93"/>
      <c r="BK30" s="93"/>
    </row>
    <row r="31" spans="1:63" ht="15.75" thickBot="1" thickTop="1">
      <c r="A31" s="134"/>
      <c r="B31" s="134"/>
      <c r="C31" s="134"/>
      <c r="D31" s="134"/>
      <c r="E31" s="134"/>
      <c r="F31" s="134"/>
      <c r="G31" s="134"/>
      <c r="H31" s="134"/>
      <c r="I31" s="134"/>
      <c r="J31" s="134"/>
      <c r="K31" s="134"/>
      <c r="L31" s="134"/>
      <c r="M31" s="134"/>
      <c r="N31" s="110"/>
      <c r="O31" s="93"/>
      <c r="P31" s="144" t="s">
        <v>202</v>
      </c>
      <c r="Q31" s="149">
        <f>Q20+Q30</f>
        <v>79404151053</v>
      </c>
      <c r="R31" s="93"/>
      <c r="S31" s="149">
        <f>S20+S30</f>
        <v>41562057671</v>
      </c>
      <c r="T31" s="93"/>
      <c r="U31" s="149">
        <f>U20+U30</f>
        <v>37842093382</v>
      </c>
      <c r="V31" s="132"/>
      <c r="W31" s="149">
        <f>W20+W30</f>
        <v>71632400338</v>
      </c>
      <c r="X31" s="93"/>
      <c r="Y31" s="149">
        <f>Y20+Y30</f>
        <v>37440263754</v>
      </c>
      <c r="Z31" s="93"/>
      <c r="AA31" s="149">
        <f>AA20+AA30</f>
        <v>34192136584</v>
      </c>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110"/>
      <c r="BC31" s="93"/>
      <c r="BD31" s="93"/>
      <c r="BE31" s="93"/>
      <c r="BF31" s="146">
        <f>BF30-BF29</f>
        <v>304825722</v>
      </c>
      <c r="BH31" s="146">
        <f>BH30-BH29</f>
        <v>105493792</v>
      </c>
      <c r="BI31" s="93"/>
      <c r="BJ31" s="93"/>
      <c r="BK31" s="93"/>
    </row>
    <row r="32" spans="1:63" ht="15" thickTop="1">
      <c r="A32" s="134"/>
      <c r="B32" s="134"/>
      <c r="C32" s="134"/>
      <c r="D32" s="134"/>
      <c r="E32" s="134"/>
      <c r="F32" s="134"/>
      <c r="G32" s="134"/>
      <c r="H32" s="134"/>
      <c r="I32" s="134"/>
      <c r="J32" s="134"/>
      <c r="K32" s="134"/>
      <c r="L32" s="134"/>
      <c r="M32" s="134"/>
      <c r="N32" s="110"/>
      <c r="O32" s="93"/>
      <c r="P32" s="144"/>
      <c r="Q32" s="93"/>
      <c r="R32" s="93"/>
      <c r="S32" s="93"/>
      <c r="T32" s="93"/>
      <c r="U32" s="129"/>
      <c r="V32" s="132"/>
      <c r="W32" s="93"/>
      <c r="X32" s="93"/>
      <c r="Y32" s="93"/>
      <c r="Z32" s="93"/>
      <c r="AA32" s="129"/>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110"/>
      <c r="BC32" s="93"/>
      <c r="BD32" s="93"/>
      <c r="BE32" s="93"/>
      <c r="BF32" s="129"/>
      <c r="BH32" s="129"/>
      <c r="BI32" s="93"/>
      <c r="BJ32" s="93"/>
      <c r="BK32" s="93"/>
    </row>
    <row r="33" spans="1:63" ht="15" thickBot="1">
      <c r="A33" s="134"/>
      <c r="B33" s="134"/>
      <c r="C33" s="134"/>
      <c r="D33" s="134"/>
      <c r="E33" s="134"/>
      <c r="F33" s="134"/>
      <c r="G33" s="134"/>
      <c r="H33" s="134"/>
      <c r="I33" s="134"/>
      <c r="J33" s="134"/>
      <c r="K33" s="134"/>
      <c r="L33" s="134"/>
      <c r="M33" s="134"/>
      <c r="N33" s="110" t="s">
        <v>203</v>
      </c>
      <c r="O33" s="93" t="s">
        <v>204</v>
      </c>
      <c r="P33" s="93" t="s">
        <v>205</v>
      </c>
      <c r="Q33" s="93"/>
      <c r="R33" s="93"/>
      <c r="S33" s="93"/>
      <c r="T33" s="93"/>
      <c r="U33" s="129"/>
      <c r="V33" s="132"/>
      <c r="W33" s="93"/>
      <c r="X33" s="93"/>
      <c r="Y33" s="93"/>
      <c r="Z33" s="93"/>
      <c r="AA33" s="129"/>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130"/>
      <c r="BC33" s="93"/>
      <c r="BD33" s="93" t="s">
        <v>206</v>
      </c>
      <c r="BE33" s="93"/>
      <c r="BF33" s="135">
        <f>BF12+BF20+BF27+BF31</f>
        <v>20735614987</v>
      </c>
      <c r="BH33" s="135">
        <f>BH12+BH20+BH27+BH31</f>
        <v>20127021437</v>
      </c>
      <c r="BI33" s="93"/>
      <c r="BJ33" s="93"/>
      <c r="BK33" s="93"/>
    </row>
    <row r="34" spans="1:63" ht="15" thickTop="1">
      <c r="A34" s="134"/>
      <c r="B34" s="134"/>
      <c r="C34" s="134"/>
      <c r="D34" s="134"/>
      <c r="E34" s="134"/>
      <c r="F34" s="134"/>
      <c r="G34" s="134"/>
      <c r="H34" s="134"/>
      <c r="I34" s="134"/>
      <c r="J34" s="134"/>
      <c r="K34" s="134"/>
      <c r="L34" s="134"/>
      <c r="M34" s="134"/>
      <c r="N34" s="110"/>
      <c r="O34" s="93">
        <v>1</v>
      </c>
      <c r="P34" s="93" t="s">
        <v>207</v>
      </c>
      <c r="Q34" s="93"/>
      <c r="R34" s="93"/>
      <c r="S34" s="93"/>
      <c r="T34" s="93"/>
      <c r="U34" s="129">
        <v>2166900000</v>
      </c>
      <c r="V34" s="132"/>
      <c r="W34" s="93"/>
      <c r="X34" s="93"/>
      <c r="Y34" s="93"/>
      <c r="Z34" s="93"/>
      <c r="AA34" s="129">
        <v>1550900000</v>
      </c>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130"/>
      <c r="BC34" s="93"/>
      <c r="BD34" s="93"/>
      <c r="BE34" s="93"/>
      <c r="BF34" s="129"/>
      <c r="BH34" s="129"/>
      <c r="BI34" s="93"/>
      <c r="BJ34" s="93"/>
      <c r="BK34" s="93"/>
    </row>
    <row r="35" spans="1:63" ht="14.25">
      <c r="A35" s="134"/>
      <c r="B35" s="134"/>
      <c r="C35" s="134"/>
      <c r="D35" s="134"/>
      <c r="E35" s="134"/>
      <c r="F35" s="134"/>
      <c r="G35" s="134"/>
      <c r="H35" s="134"/>
      <c r="I35" s="134"/>
      <c r="J35" s="134"/>
      <c r="K35" s="134"/>
      <c r="L35" s="134"/>
      <c r="M35" s="134"/>
      <c r="N35" s="110"/>
      <c r="O35" s="124">
        <v>2</v>
      </c>
      <c r="P35" s="93" t="s">
        <v>208</v>
      </c>
      <c r="Q35" s="93"/>
      <c r="R35" s="93"/>
      <c r="S35" s="93"/>
      <c r="T35" s="93"/>
      <c r="U35" s="129">
        <v>5556000</v>
      </c>
      <c r="V35" s="132"/>
      <c r="W35" s="93"/>
      <c r="X35" s="93"/>
      <c r="Y35" s="93"/>
      <c r="Z35" s="93"/>
      <c r="AA35" s="129">
        <v>4601267</v>
      </c>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133" t="s">
        <v>162</v>
      </c>
      <c r="BC35" s="93" t="s">
        <v>209</v>
      </c>
      <c r="BD35" s="93"/>
      <c r="BE35" s="93"/>
      <c r="BF35" s="129"/>
      <c r="BH35" s="129"/>
      <c r="BI35" s="93"/>
      <c r="BJ35" s="93"/>
      <c r="BK35" s="93"/>
    </row>
    <row r="36" spans="1:63" ht="14.25">
      <c r="A36" s="134"/>
      <c r="B36" s="134"/>
      <c r="C36" s="134"/>
      <c r="D36" s="134"/>
      <c r="E36" s="134"/>
      <c r="F36" s="134"/>
      <c r="G36" s="134"/>
      <c r="H36" s="134"/>
      <c r="I36" s="134"/>
      <c r="J36" s="134"/>
      <c r="K36" s="134"/>
      <c r="L36" s="134"/>
      <c r="M36" s="134"/>
      <c r="N36" s="110"/>
      <c r="O36" s="93">
        <v>7</v>
      </c>
      <c r="P36" s="93" t="s">
        <v>210</v>
      </c>
      <c r="Q36" s="93"/>
      <c r="R36" s="93"/>
      <c r="S36" s="93"/>
      <c r="T36" s="93"/>
      <c r="U36" s="129">
        <v>20823454983</v>
      </c>
      <c r="V36" s="132"/>
      <c r="W36" s="93"/>
      <c r="X36" s="93"/>
      <c r="Y36" s="93"/>
      <c r="Z36" s="93"/>
      <c r="AA36" s="129">
        <v>2274444177</v>
      </c>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133"/>
      <c r="BC36" s="93">
        <v>1</v>
      </c>
      <c r="BD36" s="93" t="s">
        <v>211</v>
      </c>
      <c r="BE36" s="93"/>
      <c r="BF36" s="129"/>
      <c r="BH36" s="129"/>
      <c r="BI36" s="93"/>
      <c r="BJ36" s="93"/>
      <c r="BK36" s="93"/>
    </row>
    <row r="37" spans="1:63" ht="17.25" thickBot="1">
      <c r="A37" s="134"/>
      <c r="B37" s="134"/>
      <c r="C37" s="134"/>
      <c r="D37" s="134"/>
      <c r="E37" s="134"/>
      <c r="F37" s="134"/>
      <c r="G37" s="134"/>
      <c r="H37" s="134"/>
      <c r="I37" s="134"/>
      <c r="J37" s="134"/>
      <c r="K37" s="134"/>
      <c r="L37" s="134"/>
      <c r="M37" s="134"/>
      <c r="N37" s="110" t="s">
        <v>203</v>
      </c>
      <c r="O37" s="93"/>
      <c r="P37" s="144"/>
      <c r="Q37" s="93"/>
      <c r="R37" s="93"/>
      <c r="S37" s="150"/>
      <c r="T37" s="93"/>
      <c r="U37" s="136">
        <f>SUM(U34:U36)</f>
        <v>22995910983</v>
      </c>
      <c r="V37" s="132"/>
      <c r="W37" s="93"/>
      <c r="X37" s="93"/>
      <c r="Y37" s="150"/>
      <c r="Z37" s="93"/>
      <c r="AA37" s="136">
        <f>SUM(AA34:AA36)</f>
        <v>3829945444</v>
      </c>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131"/>
      <c r="BB37" s="110"/>
      <c r="BC37" s="93"/>
      <c r="BD37" s="93" t="s">
        <v>212</v>
      </c>
      <c r="BE37" s="93"/>
      <c r="BF37" s="129">
        <v>1531935178</v>
      </c>
      <c r="BH37" s="129">
        <v>1533820493</v>
      </c>
      <c r="BI37" s="93"/>
      <c r="BJ37" s="93"/>
      <c r="BK37" s="93"/>
    </row>
    <row r="38" spans="1:63" ht="18" thickBot="1" thickTop="1">
      <c r="A38" s="151"/>
      <c r="B38" s="151"/>
      <c r="C38" s="151"/>
      <c r="D38" s="151"/>
      <c r="E38" s="151"/>
      <c r="F38" s="151"/>
      <c r="G38" s="151"/>
      <c r="H38" s="151"/>
      <c r="I38" s="151"/>
      <c r="J38" s="151"/>
      <c r="K38" s="151"/>
      <c r="L38" s="151"/>
      <c r="M38" s="151"/>
      <c r="N38" s="110"/>
      <c r="O38" s="93"/>
      <c r="P38" s="93" t="s">
        <v>213</v>
      </c>
      <c r="Q38" s="150"/>
      <c r="R38" s="93"/>
      <c r="S38" s="93"/>
      <c r="T38" s="93"/>
      <c r="U38" s="149">
        <f>U37+U31</f>
        <v>60838004365</v>
      </c>
      <c r="V38" s="132"/>
      <c r="W38" s="150"/>
      <c r="X38" s="93"/>
      <c r="Y38" s="93"/>
      <c r="Z38" s="93"/>
      <c r="AA38" s="149">
        <f>AA37+AA31</f>
        <v>38022082028</v>
      </c>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110"/>
      <c r="BC38" s="93">
        <v>2</v>
      </c>
      <c r="BD38" s="93" t="s">
        <v>214</v>
      </c>
      <c r="BE38" s="93"/>
      <c r="BF38" s="143">
        <v>60793676</v>
      </c>
      <c r="BH38" s="143">
        <v>903551693</v>
      </c>
      <c r="BI38" s="93"/>
      <c r="BJ38" s="93"/>
      <c r="BK38" s="93"/>
    </row>
    <row r="39" spans="1:63" ht="15.75" thickBot="1" thickTop="1">
      <c r="A39" s="134"/>
      <c r="B39" s="134"/>
      <c r="C39" s="134"/>
      <c r="D39" s="134"/>
      <c r="E39" s="134"/>
      <c r="F39" s="134"/>
      <c r="G39" s="134"/>
      <c r="H39" s="134"/>
      <c r="I39" s="134"/>
      <c r="J39" s="134"/>
      <c r="K39" s="134"/>
      <c r="L39" s="134"/>
      <c r="M39" s="134"/>
      <c r="N39" s="110"/>
      <c r="O39" s="93"/>
      <c r="V39" s="132"/>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130"/>
      <c r="BC39" s="93"/>
      <c r="BD39" s="93"/>
      <c r="BE39" s="93"/>
      <c r="BF39" s="135">
        <f>BF37+BF38</f>
        <v>1592728854</v>
      </c>
      <c r="BH39" s="135">
        <f>BH37+BH38</f>
        <v>2437372186</v>
      </c>
      <c r="BI39" s="93"/>
      <c r="BJ39" s="93"/>
      <c r="BK39" s="93"/>
    </row>
    <row r="40" spans="1:63" ht="15" thickTop="1">
      <c r="A40" s="134"/>
      <c r="B40" s="134"/>
      <c r="C40" s="134"/>
      <c r="D40" s="134"/>
      <c r="E40" s="134"/>
      <c r="F40" s="134"/>
      <c r="G40" s="134"/>
      <c r="H40" s="134"/>
      <c r="I40" s="134"/>
      <c r="J40" s="134"/>
      <c r="K40" s="134"/>
      <c r="L40" s="134"/>
      <c r="M40" s="134"/>
      <c r="N40" s="110"/>
      <c r="O40" s="93"/>
      <c r="P40" s="93"/>
      <c r="Q40" s="93"/>
      <c r="R40" s="93"/>
      <c r="S40" s="93"/>
      <c r="T40" s="93"/>
      <c r="U40" s="129"/>
      <c r="V40" s="132"/>
      <c r="W40" s="93"/>
      <c r="X40" s="93"/>
      <c r="Y40" s="93"/>
      <c r="Z40" s="93"/>
      <c r="AA40" s="129"/>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133" t="s">
        <v>173</v>
      </c>
      <c r="BC40" s="131" t="s">
        <v>215</v>
      </c>
      <c r="BD40" s="93"/>
      <c r="BE40" s="93"/>
      <c r="BF40" s="129"/>
      <c r="BH40" s="129"/>
      <c r="BI40" s="93"/>
      <c r="BJ40" s="93"/>
      <c r="BK40" s="93"/>
    </row>
    <row r="41" spans="1:63" ht="14.25">
      <c r="A41" s="134"/>
      <c r="B41" s="134"/>
      <c r="C41" s="134"/>
      <c r="D41" s="134"/>
      <c r="E41" s="134"/>
      <c r="F41" s="134"/>
      <c r="G41" s="134"/>
      <c r="H41" s="134"/>
      <c r="I41" s="134"/>
      <c r="J41" s="134"/>
      <c r="K41" s="134"/>
      <c r="L41" s="134"/>
      <c r="M41" s="134"/>
      <c r="N41" s="130" t="s">
        <v>216</v>
      </c>
      <c r="O41" s="131" t="s">
        <v>217</v>
      </c>
      <c r="P41" s="93"/>
      <c r="Q41" s="93"/>
      <c r="R41" s="93"/>
      <c r="S41" s="93"/>
      <c r="T41" s="93"/>
      <c r="U41" s="129"/>
      <c r="V41" s="132"/>
      <c r="W41" s="93"/>
      <c r="X41" s="93"/>
      <c r="Y41" s="93"/>
      <c r="Z41" s="93"/>
      <c r="AA41" s="129"/>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110"/>
      <c r="BC41" s="93" t="s">
        <v>167</v>
      </c>
      <c r="BD41" s="93" t="s">
        <v>218</v>
      </c>
      <c r="BE41" s="93"/>
      <c r="BF41" s="129"/>
      <c r="BH41" s="129"/>
      <c r="BI41" s="93"/>
      <c r="BJ41" s="93"/>
      <c r="BK41" s="93"/>
    </row>
    <row r="42" spans="1:63" ht="14.25">
      <c r="A42" s="134"/>
      <c r="B42" s="134"/>
      <c r="C42" s="134"/>
      <c r="D42" s="134"/>
      <c r="E42" s="134"/>
      <c r="F42" s="134"/>
      <c r="G42" s="134"/>
      <c r="H42" s="134"/>
      <c r="I42" s="134"/>
      <c r="J42" s="134"/>
      <c r="K42" s="134"/>
      <c r="L42" s="134"/>
      <c r="M42" s="134"/>
      <c r="N42" s="110"/>
      <c r="O42" s="148" t="s">
        <v>167</v>
      </c>
      <c r="P42" s="93" t="s">
        <v>219</v>
      </c>
      <c r="Q42" s="93"/>
      <c r="R42" s="93"/>
      <c r="S42" s="93"/>
      <c r="T42" s="93"/>
      <c r="U42" s="129"/>
      <c r="V42" s="132"/>
      <c r="W42" s="93"/>
      <c r="X42" s="93"/>
      <c r="Y42" s="93"/>
      <c r="Z42" s="93"/>
      <c r="AA42" s="129"/>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110"/>
      <c r="BC42" s="93">
        <v>1</v>
      </c>
      <c r="BD42" s="93" t="s">
        <v>220</v>
      </c>
      <c r="BE42" s="93"/>
      <c r="BF42" s="129">
        <v>1500962984</v>
      </c>
      <c r="BH42" s="129">
        <v>2500962984</v>
      </c>
      <c r="BI42" s="93"/>
      <c r="BJ42" s="93"/>
      <c r="BK42" s="93"/>
    </row>
    <row r="43" spans="1:63" ht="14.25">
      <c r="A43" s="134"/>
      <c r="B43" s="134"/>
      <c r="C43" s="134"/>
      <c r="D43" s="134"/>
      <c r="E43" s="134"/>
      <c r="F43" s="134"/>
      <c r="G43" s="134"/>
      <c r="H43" s="134"/>
      <c r="I43" s="134"/>
      <c r="J43" s="134"/>
      <c r="K43" s="134"/>
      <c r="L43" s="134"/>
      <c r="M43" s="134"/>
      <c r="N43" s="110"/>
      <c r="O43" s="93">
        <v>1</v>
      </c>
      <c r="P43" s="93" t="s">
        <v>221</v>
      </c>
      <c r="Q43" s="93"/>
      <c r="R43" s="93"/>
      <c r="S43" s="93"/>
      <c r="T43" s="93"/>
      <c r="U43" s="129">
        <v>4950004372</v>
      </c>
      <c r="V43" s="132"/>
      <c r="W43" s="93"/>
      <c r="X43" s="93"/>
      <c r="Y43" s="93"/>
      <c r="Z43" s="93"/>
      <c r="AA43" s="129">
        <v>2480164478</v>
      </c>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110"/>
      <c r="BC43" s="93">
        <v>2</v>
      </c>
      <c r="BD43" s="93" t="s">
        <v>222</v>
      </c>
      <c r="BE43" s="93"/>
      <c r="BF43" s="129">
        <v>488983230</v>
      </c>
      <c r="BH43" s="129">
        <v>887137551</v>
      </c>
      <c r="BI43" s="93"/>
      <c r="BJ43" s="93"/>
      <c r="BK43" s="93"/>
    </row>
    <row r="44" spans="1:63" ht="14.25">
      <c r="A44" s="134"/>
      <c r="B44" s="134"/>
      <c r="C44" s="134"/>
      <c r="D44" s="134"/>
      <c r="E44" s="134"/>
      <c r="F44" s="134"/>
      <c r="G44" s="134"/>
      <c r="H44" s="134"/>
      <c r="I44" s="134"/>
      <c r="J44" s="134"/>
      <c r="K44" s="134"/>
      <c r="L44" s="134"/>
      <c r="M44" s="134"/>
      <c r="N44" s="110"/>
      <c r="O44" s="94">
        <v>2</v>
      </c>
      <c r="P44" s="94" t="s">
        <v>223</v>
      </c>
      <c r="Q44" s="93"/>
      <c r="R44" s="93"/>
      <c r="S44" s="93"/>
      <c r="T44" s="93"/>
      <c r="U44" s="129">
        <v>9056333730</v>
      </c>
      <c r="V44" s="132"/>
      <c r="W44" s="93"/>
      <c r="X44" s="93"/>
      <c r="Y44" s="93"/>
      <c r="Z44" s="93"/>
      <c r="AA44" s="129">
        <v>15291028175</v>
      </c>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110"/>
      <c r="BC44" s="93">
        <v>7</v>
      </c>
      <c r="BD44" s="93" t="s">
        <v>224</v>
      </c>
      <c r="BE44" s="93">
        <v>1629602260</v>
      </c>
      <c r="BF44" s="129"/>
      <c r="BG44" s="93">
        <v>2787681296</v>
      </c>
      <c r="BH44" s="129"/>
      <c r="BI44" s="93"/>
      <c r="BJ44" s="93"/>
      <c r="BK44" s="93"/>
    </row>
    <row r="45" spans="1:63" ht="14.25">
      <c r="A45" s="134"/>
      <c r="B45" s="134"/>
      <c r="C45" s="134"/>
      <c r="D45" s="134"/>
      <c r="E45" s="134"/>
      <c r="F45" s="134"/>
      <c r="G45" s="134"/>
      <c r="H45" s="134"/>
      <c r="I45" s="134"/>
      <c r="J45" s="134"/>
      <c r="K45" s="134"/>
      <c r="L45" s="134"/>
      <c r="M45" s="134"/>
      <c r="N45" s="110"/>
      <c r="O45" s="93">
        <v>4</v>
      </c>
      <c r="P45" s="93" t="s">
        <v>225</v>
      </c>
      <c r="Q45" s="93"/>
      <c r="R45" s="93"/>
      <c r="S45" s="93"/>
      <c r="T45" s="93"/>
      <c r="U45" s="129"/>
      <c r="V45" s="132"/>
      <c r="W45" s="93"/>
      <c r="X45" s="93"/>
      <c r="Y45" s="93"/>
      <c r="Z45" s="93"/>
      <c r="AA45" s="129"/>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110"/>
      <c r="BC45" s="93"/>
      <c r="BD45" s="93" t="s">
        <v>226</v>
      </c>
      <c r="BE45" s="141">
        <v>34669593</v>
      </c>
      <c r="BF45" s="129">
        <f>BE44-BE45</f>
        <v>1594932667</v>
      </c>
      <c r="BG45" s="141">
        <v>129562723</v>
      </c>
      <c r="BH45" s="129">
        <f>BG44-BG45</f>
        <v>2658118573</v>
      </c>
      <c r="BI45" s="93"/>
      <c r="BJ45" s="93"/>
      <c r="BK45" s="93"/>
    </row>
    <row r="46" spans="1:63" ht="14.25">
      <c r="A46" s="134"/>
      <c r="B46" s="134"/>
      <c r="C46" s="134"/>
      <c r="D46" s="134"/>
      <c r="E46" s="134"/>
      <c r="F46" s="134"/>
      <c r="G46" s="134"/>
      <c r="H46" s="134"/>
      <c r="I46" s="134"/>
      <c r="J46" s="134"/>
      <c r="K46" s="134"/>
      <c r="L46" s="134"/>
      <c r="M46" s="134"/>
      <c r="N46" s="110"/>
      <c r="P46" s="94" t="s">
        <v>227</v>
      </c>
      <c r="Q46" s="93"/>
      <c r="R46" s="93"/>
      <c r="S46" s="93"/>
      <c r="T46" s="93"/>
      <c r="U46" s="129">
        <v>8832642688</v>
      </c>
      <c r="V46" s="132"/>
      <c r="W46" s="93"/>
      <c r="X46" s="93"/>
      <c r="Y46" s="93"/>
      <c r="Z46" s="93"/>
      <c r="AA46" s="129">
        <v>10213316318</v>
      </c>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110"/>
      <c r="BC46" s="93">
        <v>8</v>
      </c>
      <c r="BD46" s="93" t="s">
        <v>228</v>
      </c>
      <c r="BE46" s="93"/>
      <c r="BF46" s="129">
        <v>364769755</v>
      </c>
      <c r="BH46" s="129">
        <v>275119129</v>
      </c>
      <c r="BI46" s="93"/>
      <c r="BJ46" s="93"/>
      <c r="BK46" s="93"/>
    </row>
    <row r="47" spans="1:63" ht="14.25">
      <c r="A47" s="134"/>
      <c r="B47" s="134"/>
      <c r="C47" s="134"/>
      <c r="D47" s="134"/>
      <c r="E47" s="134"/>
      <c r="F47" s="134"/>
      <c r="G47" s="134"/>
      <c r="H47" s="134"/>
      <c r="I47" s="134"/>
      <c r="J47" s="134"/>
      <c r="K47" s="134"/>
      <c r="L47" s="134"/>
      <c r="M47" s="134"/>
      <c r="N47" s="110"/>
      <c r="O47" s="94">
        <v>5</v>
      </c>
      <c r="P47" s="94" t="s">
        <v>229</v>
      </c>
      <c r="Q47" s="93"/>
      <c r="R47" s="93"/>
      <c r="S47" s="93"/>
      <c r="T47" s="93"/>
      <c r="U47" s="93">
        <v>12303435587</v>
      </c>
      <c r="V47" s="132"/>
      <c r="W47" s="93"/>
      <c r="X47" s="93"/>
      <c r="Y47" s="93"/>
      <c r="Z47" s="93"/>
      <c r="AA47" s="93">
        <v>3169342418</v>
      </c>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110"/>
      <c r="BC47" s="93"/>
      <c r="BD47" s="93"/>
      <c r="BE47" s="93"/>
      <c r="BF47" s="129"/>
      <c r="BH47" s="129"/>
      <c r="BI47" s="93"/>
      <c r="BJ47" s="93"/>
      <c r="BK47" s="93"/>
    </row>
    <row r="48" spans="1:63" ht="15" thickBot="1">
      <c r="A48" s="134"/>
      <c r="B48" s="134"/>
      <c r="C48" s="134"/>
      <c r="D48" s="134"/>
      <c r="E48" s="134"/>
      <c r="F48" s="134"/>
      <c r="G48" s="134"/>
      <c r="H48" s="134"/>
      <c r="I48" s="134"/>
      <c r="J48" s="134"/>
      <c r="K48" s="134"/>
      <c r="L48" s="134"/>
      <c r="M48" s="134"/>
      <c r="N48" s="110"/>
      <c r="O48" s="93"/>
      <c r="P48" s="93"/>
      <c r="Q48" s="93"/>
      <c r="R48" s="93"/>
      <c r="S48" s="93"/>
      <c r="T48" s="93"/>
      <c r="U48" s="136">
        <f>SUM(U43:U47)</f>
        <v>35142416377</v>
      </c>
      <c r="V48" s="132"/>
      <c r="W48" s="93"/>
      <c r="X48" s="93"/>
      <c r="Y48" s="93"/>
      <c r="Z48" s="93"/>
      <c r="AA48" s="136">
        <f>SUM(AA43:AA47)</f>
        <v>31153851389</v>
      </c>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110"/>
      <c r="BC48" s="93"/>
      <c r="BD48" s="93"/>
      <c r="BE48" s="93"/>
      <c r="BF48" s="146">
        <f>SUM(BF42:BF46)</f>
        <v>3949648636</v>
      </c>
      <c r="BH48" s="146">
        <f>SUM(BH42:BH46)</f>
        <v>6321338237</v>
      </c>
      <c r="BI48" s="93"/>
      <c r="BJ48" s="93"/>
      <c r="BK48" s="93"/>
    </row>
    <row r="49" spans="1:63" ht="15" thickTop="1">
      <c r="A49" s="134"/>
      <c r="B49" s="134"/>
      <c r="C49" s="134"/>
      <c r="D49" s="134"/>
      <c r="E49" s="134"/>
      <c r="F49" s="134"/>
      <c r="G49" s="134"/>
      <c r="H49" s="134"/>
      <c r="I49" s="134"/>
      <c r="J49" s="134"/>
      <c r="K49" s="134"/>
      <c r="L49" s="134"/>
      <c r="M49" s="134"/>
      <c r="N49" s="110"/>
      <c r="O49" s="93" t="s">
        <v>184</v>
      </c>
      <c r="P49" s="93" t="s">
        <v>230</v>
      </c>
      <c r="Q49" s="93"/>
      <c r="R49" s="93"/>
      <c r="S49" s="93"/>
      <c r="T49" s="93"/>
      <c r="U49" s="129"/>
      <c r="V49" s="132"/>
      <c r="W49" s="93"/>
      <c r="X49" s="93"/>
      <c r="Y49" s="93"/>
      <c r="Z49" s="93"/>
      <c r="AA49" s="129"/>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110"/>
      <c r="BC49" s="93" t="s">
        <v>184</v>
      </c>
      <c r="BD49" s="93" t="s">
        <v>231</v>
      </c>
      <c r="BE49" s="93"/>
      <c r="BF49" s="129"/>
      <c r="BH49" s="129"/>
      <c r="BI49" s="93"/>
      <c r="BJ49" s="93"/>
      <c r="BK49" s="93"/>
    </row>
    <row r="50" spans="1:63" ht="14.25">
      <c r="A50" s="134"/>
      <c r="B50" s="134"/>
      <c r="C50" s="134"/>
      <c r="D50" s="134"/>
      <c r="E50" s="134"/>
      <c r="F50" s="134"/>
      <c r="G50" s="134"/>
      <c r="H50" s="134"/>
      <c r="I50" s="134"/>
      <c r="J50" s="134"/>
      <c r="K50" s="134"/>
      <c r="L50" s="134"/>
      <c r="M50" s="134"/>
      <c r="N50" s="110"/>
      <c r="O50" s="93">
        <v>1</v>
      </c>
      <c r="P50" s="93" t="s">
        <v>232</v>
      </c>
      <c r="Q50" s="93"/>
      <c r="R50" s="93"/>
      <c r="S50" s="93">
        <v>19962566820</v>
      </c>
      <c r="T50" s="93"/>
      <c r="U50" s="129"/>
      <c r="V50" s="132"/>
      <c r="W50" s="93"/>
      <c r="X50" s="93"/>
      <c r="Y50" s="93">
        <v>44088102271</v>
      </c>
      <c r="Z50" s="93"/>
      <c r="AA50" s="129"/>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110"/>
      <c r="BC50" s="93">
        <v>1</v>
      </c>
      <c r="BD50" s="93" t="s">
        <v>233</v>
      </c>
      <c r="BE50" s="93"/>
      <c r="BF50" s="129">
        <v>9296232543</v>
      </c>
      <c r="BH50" s="129">
        <v>12024842056</v>
      </c>
      <c r="BI50" s="93"/>
      <c r="BJ50" s="93"/>
      <c r="BK50" s="93"/>
    </row>
    <row r="51" spans="1:63" ht="14.25">
      <c r="A51" s="134"/>
      <c r="B51" s="134"/>
      <c r="C51" s="134"/>
      <c r="D51" s="134"/>
      <c r="E51" s="134"/>
      <c r="F51" s="134"/>
      <c r="G51" s="134"/>
      <c r="H51" s="134"/>
      <c r="I51" s="134"/>
      <c r="J51" s="134"/>
      <c r="K51" s="134"/>
      <c r="L51" s="134"/>
      <c r="M51" s="134"/>
      <c r="N51" s="110"/>
      <c r="O51" s="93"/>
      <c r="P51" s="93" t="s">
        <v>234</v>
      </c>
      <c r="Q51" s="93"/>
      <c r="R51" s="93"/>
      <c r="S51" s="141">
        <v>1265872060</v>
      </c>
      <c r="T51" s="93"/>
      <c r="U51" s="129">
        <f>S50-S51</f>
        <v>18696694760</v>
      </c>
      <c r="V51" s="132"/>
      <c r="W51" s="93"/>
      <c r="X51" s="93"/>
      <c r="Y51" s="141">
        <v>439433917</v>
      </c>
      <c r="Z51" s="93"/>
      <c r="AA51" s="129">
        <f>Y50-Y51</f>
        <v>43648668354</v>
      </c>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110"/>
      <c r="BC51" s="93">
        <v>2</v>
      </c>
      <c r="BD51" s="93" t="s">
        <v>235</v>
      </c>
      <c r="BE51" s="93">
        <v>1271082984</v>
      </c>
      <c r="BF51" s="129"/>
      <c r="BG51" s="93">
        <v>1405565166</v>
      </c>
      <c r="BH51" s="129"/>
      <c r="BI51" s="93"/>
      <c r="BJ51" s="93"/>
      <c r="BK51" s="93"/>
    </row>
    <row r="52" spans="1:63" ht="14.25">
      <c r="A52" s="134"/>
      <c r="B52" s="134"/>
      <c r="C52" s="134"/>
      <c r="D52" s="134"/>
      <c r="E52" s="134"/>
      <c r="F52" s="134"/>
      <c r="G52" s="134"/>
      <c r="H52" s="134"/>
      <c r="I52" s="134"/>
      <c r="J52" s="134"/>
      <c r="K52" s="134"/>
      <c r="L52" s="134"/>
      <c r="M52" s="134"/>
      <c r="N52" s="110"/>
      <c r="O52" s="93">
        <v>2</v>
      </c>
      <c r="P52" s="93" t="s">
        <v>236</v>
      </c>
      <c r="Q52" s="93"/>
      <c r="R52" s="93"/>
      <c r="S52" s="93"/>
      <c r="T52" s="93"/>
      <c r="U52" s="129">
        <v>90604181</v>
      </c>
      <c r="V52" s="132"/>
      <c r="W52" s="93"/>
      <c r="X52" s="93"/>
      <c r="Y52" s="93"/>
      <c r="Z52" s="93"/>
      <c r="AA52" s="129">
        <v>66597344</v>
      </c>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110"/>
      <c r="BC52" s="93"/>
      <c r="BD52" s="93" t="s">
        <v>226</v>
      </c>
      <c r="BE52" s="141">
        <v>94893130</v>
      </c>
      <c r="BF52" s="129">
        <f>BE51-BE52</f>
        <v>1176189854</v>
      </c>
      <c r="BG52" s="141">
        <v>135542538</v>
      </c>
      <c r="BH52" s="129">
        <f>BG51-BG52</f>
        <v>1270022628</v>
      </c>
      <c r="BI52" s="93"/>
      <c r="BJ52" s="93"/>
      <c r="BK52" s="93"/>
    </row>
    <row r="53" spans="1:63" ht="14.25">
      <c r="A53" s="134"/>
      <c r="B53" s="134"/>
      <c r="C53" s="134"/>
      <c r="D53" s="134"/>
      <c r="E53" s="134"/>
      <c r="F53" s="134"/>
      <c r="G53" s="134"/>
      <c r="H53" s="134"/>
      <c r="I53" s="134"/>
      <c r="J53" s="134"/>
      <c r="K53" s="134"/>
      <c r="L53" s="134"/>
      <c r="M53" s="134"/>
      <c r="N53" s="110"/>
      <c r="O53" s="93">
        <v>3</v>
      </c>
      <c r="P53" s="93" t="s">
        <v>237</v>
      </c>
      <c r="Q53" s="93"/>
      <c r="R53" s="93"/>
      <c r="S53" s="93"/>
      <c r="T53" s="93"/>
      <c r="U53" s="129">
        <v>8362568</v>
      </c>
      <c r="V53" s="132"/>
      <c r="W53" s="93"/>
      <c r="X53" s="93"/>
      <c r="Y53" s="93"/>
      <c r="Z53" s="93"/>
      <c r="AA53" s="129">
        <v>3262454875</v>
      </c>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110"/>
      <c r="BC53" s="93">
        <v>3</v>
      </c>
      <c r="BD53" s="93" t="s">
        <v>238</v>
      </c>
      <c r="BE53" s="93"/>
      <c r="BF53" s="129">
        <v>82377234424</v>
      </c>
      <c r="BH53" s="129">
        <v>85608599541</v>
      </c>
      <c r="BI53" s="93"/>
      <c r="BJ53" s="93"/>
      <c r="BK53" s="93"/>
    </row>
    <row r="54" spans="1:63" ht="14.25">
      <c r="A54" s="134"/>
      <c r="B54" s="134"/>
      <c r="C54" s="134"/>
      <c r="D54" s="134"/>
      <c r="E54" s="134"/>
      <c r="F54" s="134"/>
      <c r="G54" s="134"/>
      <c r="H54" s="134"/>
      <c r="I54" s="134"/>
      <c r="J54" s="134"/>
      <c r="K54" s="134"/>
      <c r="L54" s="134"/>
      <c r="M54" s="134"/>
      <c r="N54" s="110"/>
      <c r="O54" s="124" t="s">
        <v>239</v>
      </c>
      <c r="P54" s="93" t="s">
        <v>240</v>
      </c>
      <c r="Q54" s="93"/>
      <c r="R54" s="93"/>
      <c r="S54" s="93"/>
      <c r="T54" s="93"/>
      <c r="U54" s="129">
        <v>3395715446</v>
      </c>
      <c r="V54" s="132"/>
      <c r="W54" s="93"/>
      <c r="X54" s="93"/>
      <c r="Y54" s="93"/>
      <c r="Z54" s="93"/>
      <c r="AA54" s="129">
        <v>2466023</v>
      </c>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131"/>
      <c r="BB54" s="110"/>
      <c r="BC54" s="93">
        <v>4</v>
      </c>
      <c r="BD54" s="93" t="s">
        <v>241</v>
      </c>
      <c r="BE54" s="93"/>
      <c r="BF54" s="129">
        <v>117744147</v>
      </c>
      <c r="BH54" s="129">
        <v>135338060</v>
      </c>
      <c r="BI54" s="93"/>
      <c r="BJ54" s="93"/>
      <c r="BK54" s="93"/>
    </row>
    <row r="55" spans="1:63" ht="14.25">
      <c r="A55" s="134"/>
      <c r="B55" s="134"/>
      <c r="C55" s="134"/>
      <c r="D55" s="134"/>
      <c r="E55" s="134"/>
      <c r="F55" s="134"/>
      <c r="G55" s="134"/>
      <c r="H55" s="134"/>
      <c r="I55" s="134"/>
      <c r="J55" s="134"/>
      <c r="K55" s="134"/>
      <c r="L55" s="134"/>
      <c r="M55" s="134"/>
      <c r="N55" s="110"/>
      <c r="O55" s="124" t="s">
        <v>242</v>
      </c>
      <c r="P55" s="93" t="s">
        <v>243</v>
      </c>
      <c r="Q55" s="93"/>
      <c r="R55" s="93"/>
      <c r="S55" s="93"/>
      <c r="T55" s="93"/>
      <c r="U55" s="129">
        <v>105278292</v>
      </c>
      <c r="V55" s="132"/>
      <c r="W55" s="93"/>
      <c r="X55" s="93"/>
      <c r="Y55" s="93"/>
      <c r="Z55" s="93"/>
      <c r="AA55" s="129">
        <v>117097968</v>
      </c>
      <c r="AB55" s="93"/>
      <c r="AC55" s="93"/>
      <c r="AD55" s="93"/>
      <c r="AE55" s="93"/>
      <c r="AF55" s="93"/>
      <c r="AG55" s="93"/>
      <c r="AH55" s="93"/>
      <c r="AI55" s="93"/>
      <c r="AJ55" s="93"/>
      <c r="AK55" s="93"/>
      <c r="AL55" s="93"/>
      <c r="AM55" s="93"/>
      <c r="AN55" s="93"/>
      <c r="AO55" s="93"/>
      <c r="AP55" s="93"/>
      <c r="AQ55" s="152"/>
      <c r="AR55" s="93"/>
      <c r="AS55" s="93"/>
      <c r="AT55" s="93"/>
      <c r="AU55" s="93"/>
      <c r="AV55" s="93"/>
      <c r="AW55" s="93"/>
      <c r="AX55" s="93"/>
      <c r="AY55" s="93"/>
      <c r="AZ55" s="93"/>
      <c r="BA55" s="93"/>
      <c r="BB55" s="130"/>
      <c r="BC55" s="93">
        <v>5</v>
      </c>
      <c r="BD55" s="93" t="s">
        <v>244</v>
      </c>
      <c r="BE55" s="93"/>
      <c r="BF55" s="129">
        <v>6349067554</v>
      </c>
      <c r="BH55" s="129">
        <v>917670695</v>
      </c>
      <c r="BI55" s="93"/>
      <c r="BJ55" s="93"/>
      <c r="BK55" s="93"/>
    </row>
    <row r="56" spans="1:63" ht="14.25">
      <c r="A56" s="134"/>
      <c r="B56" s="134"/>
      <c r="C56" s="134"/>
      <c r="D56" s="134"/>
      <c r="E56" s="134"/>
      <c r="F56" s="134"/>
      <c r="G56" s="134"/>
      <c r="H56" s="134"/>
      <c r="I56" s="134"/>
      <c r="J56" s="134"/>
      <c r="K56" s="134"/>
      <c r="L56" s="134"/>
      <c r="M56" s="134"/>
      <c r="N56" s="110"/>
      <c r="O56" s="93">
        <v>5</v>
      </c>
      <c r="P56" s="93" t="s">
        <v>245</v>
      </c>
      <c r="Q56" s="93"/>
      <c r="R56" s="93"/>
      <c r="S56" s="93"/>
      <c r="T56" s="93"/>
      <c r="U56" s="129">
        <v>985967777</v>
      </c>
      <c r="V56" s="132"/>
      <c r="W56" s="93"/>
      <c r="X56" s="93"/>
      <c r="Y56" s="93"/>
      <c r="Z56" s="93"/>
      <c r="AA56" s="129">
        <v>985967777</v>
      </c>
      <c r="AB56" s="93"/>
      <c r="AC56" s="93"/>
      <c r="AD56" s="93"/>
      <c r="AE56" s="93"/>
      <c r="AF56" s="93"/>
      <c r="AG56" s="93"/>
      <c r="AH56" s="93"/>
      <c r="AI56" s="93"/>
      <c r="AJ56" s="93"/>
      <c r="AK56" s="93"/>
      <c r="AL56" s="93"/>
      <c r="AM56" s="93"/>
      <c r="AN56" s="93"/>
      <c r="AO56" s="93"/>
      <c r="AP56" s="93"/>
      <c r="AQ56" s="152"/>
      <c r="AR56" s="93"/>
      <c r="AS56" s="93"/>
      <c r="AT56" s="93"/>
      <c r="AU56" s="93"/>
      <c r="AV56" s="93"/>
      <c r="AW56" s="93"/>
      <c r="AX56" s="93"/>
      <c r="AY56" s="93"/>
      <c r="AZ56" s="93"/>
      <c r="BA56" s="93"/>
      <c r="BB56" s="130"/>
      <c r="BC56" s="93">
        <v>6</v>
      </c>
      <c r="BD56" s="93" t="s">
        <v>246</v>
      </c>
      <c r="BE56" s="93"/>
      <c r="BF56" s="129">
        <v>580934538</v>
      </c>
      <c r="BH56" s="129">
        <v>555962044</v>
      </c>
      <c r="BI56" s="93"/>
      <c r="BJ56" s="93"/>
      <c r="BK56" s="93"/>
    </row>
    <row r="57" spans="1:63" ht="14.25">
      <c r="A57" s="134"/>
      <c r="B57" s="134"/>
      <c r="C57" s="134"/>
      <c r="D57" s="134"/>
      <c r="E57" s="134"/>
      <c r="F57" s="134"/>
      <c r="G57" s="134"/>
      <c r="H57" s="134"/>
      <c r="I57" s="134"/>
      <c r="J57" s="134"/>
      <c r="K57" s="134"/>
      <c r="L57" s="134"/>
      <c r="M57" s="134"/>
      <c r="N57" s="110"/>
      <c r="O57" s="93">
        <v>8</v>
      </c>
      <c r="P57" s="93" t="s">
        <v>247</v>
      </c>
      <c r="Q57" s="93"/>
      <c r="R57" s="93"/>
      <c r="S57" s="93"/>
      <c r="T57" s="93"/>
      <c r="U57" s="129">
        <v>56675797</v>
      </c>
      <c r="V57" s="132"/>
      <c r="W57" s="93"/>
      <c r="X57" s="93"/>
      <c r="Y57" s="93"/>
      <c r="Z57" s="93"/>
      <c r="AA57" s="129">
        <v>25934000</v>
      </c>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130"/>
      <c r="BC57" s="93">
        <v>7</v>
      </c>
      <c r="BD57" s="93" t="s">
        <v>248</v>
      </c>
      <c r="BE57" s="93"/>
      <c r="BF57" s="129">
        <v>397919045</v>
      </c>
      <c r="BH57" s="129">
        <v>3458904769</v>
      </c>
      <c r="BI57" s="93"/>
      <c r="BJ57" s="93"/>
      <c r="BK57" s="93"/>
    </row>
    <row r="58" spans="1:63" ht="14.25">
      <c r="A58" s="134"/>
      <c r="B58" s="134"/>
      <c r="C58" s="134"/>
      <c r="D58" s="134"/>
      <c r="E58" s="134"/>
      <c r="F58" s="134"/>
      <c r="G58" s="134"/>
      <c r="H58" s="134"/>
      <c r="I58" s="134"/>
      <c r="J58" s="134"/>
      <c r="K58" s="134"/>
      <c r="L58" s="134"/>
      <c r="M58" s="134"/>
      <c r="N58" s="110"/>
      <c r="O58" s="93">
        <v>10</v>
      </c>
      <c r="P58" s="93" t="s">
        <v>249</v>
      </c>
      <c r="Q58" s="93"/>
      <c r="R58" s="93"/>
      <c r="S58" s="93">
        <v>437490539</v>
      </c>
      <c r="T58" s="93"/>
      <c r="U58" s="129"/>
      <c r="V58" s="132"/>
      <c r="W58" s="93"/>
      <c r="X58" s="93"/>
      <c r="Y58" s="93">
        <v>285991129</v>
      </c>
      <c r="Z58" s="93"/>
      <c r="AA58" s="129"/>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133"/>
      <c r="BC58" s="93">
        <v>10</v>
      </c>
      <c r="BD58" s="93" t="s">
        <v>250</v>
      </c>
      <c r="BE58" s="93"/>
      <c r="BF58" s="129">
        <v>8600000000</v>
      </c>
      <c r="BH58" s="129">
        <v>0</v>
      </c>
      <c r="BI58" s="93"/>
      <c r="BJ58" s="93"/>
      <c r="BK58" s="93"/>
    </row>
    <row r="59" spans="1:63" ht="14.25">
      <c r="A59" s="134"/>
      <c r="B59" s="134"/>
      <c r="C59" s="134"/>
      <c r="D59" s="134"/>
      <c r="E59" s="134"/>
      <c r="F59" s="134"/>
      <c r="G59" s="134"/>
      <c r="H59" s="134"/>
      <c r="I59" s="134"/>
      <c r="J59" s="134"/>
      <c r="K59" s="134"/>
      <c r="L59" s="134"/>
      <c r="M59" s="134"/>
      <c r="N59" s="110"/>
      <c r="O59" s="93"/>
      <c r="P59" s="93" t="s">
        <v>234</v>
      </c>
      <c r="Q59" s="93"/>
      <c r="R59" s="93"/>
      <c r="S59" s="141">
        <v>274769297</v>
      </c>
      <c r="T59" s="93"/>
      <c r="U59" s="129">
        <f>S58-S59</f>
        <v>162721242</v>
      </c>
      <c r="V59" s="132"/>
      <c r="W59" s="93"/>
      <c r="X59" s="93"/>
      <c r="Y59" s="141">
        <v>110474420</v>
      </c>
      <c r="Z59" s="93"/>
      <c r="AA59" s="129">
        <f>Y58-Y59</f>
        <v>175516709</v>
      </c>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110"/>
      <c r="BC59" s="93">
        <v>11</v>
      </c>
      <c r="BD59" s="148" t="s">
        <v>251</v>
      </c>
      <c r="BE59" s="93"/>
      <c r="BF59" s="143">
        <v>1532131285</v>
      </c>
      <c r="BH59" s="143">
        <v>559410116</v>
      </c>
      <c r="BI59" s="93"/>
      <c r="BJ59" s="93"/>
      <c r="BK59" s="93"/>
    </row>
    <row r="60" spans="1:63" ht="15" thickBot="1">
      <c r="A60" s="134"/>
      <c r="B60" s="134"/>
      <c r="C60" s="134"/>
      <c r="D60" s="134"/>
      <c r="E60" s="134"/>
      <c r="F60" s="134"/>
      <c r="G60" s="134"/>
      <c r="H60" s="134"/>
      <c r="I60" s="134"/>
      <c r="J60" s="134"/>
      <c r="K60" s="134"/>
      <c r="L60" s="134"/>
      <c r="M60" s="134"/>
      <c r="N60" s="110"/>
      <c r="O60" s="93">
        <v>11</v>
      </c>
      <c r="P60" s="93" t="s">
        <v>251</v>
      </c>
      <c r="Q60" s="93"/>
      <c r="R60" s="93"/>
      <c r="S60" s="93"/>
      <c r="T60" s="93"/>
      <c r="U60" s="129">
        <v>15254461519</v>
      </c>
      <c r="V60" s="132"/>
      <c r="W60" s="93"/>
      <c r="X60" s="93"/>
      <c r="Y60" s="93"/>
      <c r="Z60" s="93"/>
      <c r="AA60" s="129">
        <v>14913921263</v>
      </c>
      <c r="AB60" s="93"/>
      <c r="AC60" s="93"/>
      <c r="AD60" s="93"/>
      <c r="AE60" s="93"/>
      <c r="AF60" s="93"/>
      <c r="AG60" s="93"/>
      <c r="AH60" s="93"/>
      <c r="AI60" s="93"/>
      <c r="AJ60" s="93"/>
      <c r="AK60" s="93"/>
      <c r="AL60" s="93"/>
      <c r="AM60" s="93"/>
      <c r="AN60" s="93"/>
      <c r="AO60" s="93"/>
      <c r="AP60" s="93"/>
      <c r="AQ60" s="152"/>
      <c r="AR60" s="93"/>
      <c r="AS60" s="93"/>
      <c r="AT60" s="93"/>
      <c r="AU60" s="93"/>
      <c r="AV60" s="93"/>
      <c r="AW60" s="93"/>
      <c r="AX60" s="93"/>
      <c r="AY60" s="93"/>
      <c r="AZ60" s="93"/>
      <c r="BA60" s="93"/>
      <c r="BB60" s="110"/>
      <c r="BC60" s="93"/>
      <c r="BD60" s="93"/>
      <c r="BE60" s="93"/>
      <c r="BF60" s="135">
        <f>SUM(BF50:BF59)</f>
        <v>110427453390</v>
      </c>
      <c r="BH60" s="135">
        <f>SUM(BH50:BH59)</f>
        <v>104530749909</v>
      </c>
      <c r="BI60" s="93"/>
      <c r="BJ60" s="93"/>
      <c r="BK60" s="93"/>
    </row>
    <row r="61" spans="1:63" ht="15.75" thickBot="1" thickTop="1">
      <c r="A61" s="134"/>
      <c r="B61" s="134"/>
      <c r="C61" s="134"/>
      <c r="D61" s="134"/>
      <c r="E61" s="134"/>
      <c r="F61" s="134"/>
      <c r="G61" s="134"/>
      <c r="H61" s="134"/>
      <c r="I61" s="134"/>
      <c r="J61" s="134"/>
      <c r="K61" s="134"/>
      <c r="L61" s="134"/>
      <c r="M61" s="134"/>
      <c r="N61" s="110"/>
      <c r="O61" s="93">
        <v>12</v>
      </c>
      <c r="P61" s="93" t="s">
        <v>252</v>
      </c>
      <c r="Q61" s="93"/>
      <c r="R61" s="93"/>
      <c r="S61" s="93"/>
      <c r="T61" s="93"/>
      <c r="U61" s="143">
        <v>259961769</v>
      </c>
      <c r="V61" s="132"/>
      <c r="W61" s="93"/>
      <c r="X61" s="93"/>
      <c r="Y61" s="93"/>
      <c r="Z61" s="93"/>
      <c r="AA61" s="143">
        <v>124198967</v>
      </c>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110"/>
      <c r="BC61" s="93" t="s">
        <v>253</v>
      </c>
      <c r="BE61" s="93"/>
      <c r="BF61" s="135">
        <f>BF48+BF60</f>
        <v>114377102026</v>
      </c>
      <c r="BH61" s="135">
        <f>BH48+BH60</f>
        <v>110852088146</v>
      </c>
      <c r="BI61" s="93"/>
      <c r="BJ61" s="93"/>
      <c r="BK61" s="93"/>
    </row>
    <row r="62" spans="1:63" ht="15.75" thickBot="1" thickTop="1">
      <c r="A62" s="134"/>
      <c r="B62" s="134"/>
      <c r="C62" s="134"/>
      <c r="D62" s="134"/>
      <c r="E62" s="134"/>
      <c r="F62" s="134"/>
      <c r="G62" s="134"/>
      <c r="H62" s="134"/>
      <c r="I62" s="134"/>
      <c r="J62" s="134"/>
      <c r="K62" s="134"/>
      <c r="L62" s="134"/>
      <c r="M62" s="134"/>
      <c r="N62" s="110"/>
      <c r="O62" s="93"/>
      <c r="P62" s="93"/>
      <c r="Q62" s="93"/>
      <c r="R62" s="93"/>
      <c r="S62" s="93"/>
      <c r="T62" s="93"/>
      <c r="U62" s="136">
        <f>SUM(U51:U61)</f>
        <v>39016443351</v>
      </c>
      <c r="V62" s="132"/>
      <c r="W62" s="93"/>
      <c r="X62" s="93"/>
      <c r="Y62" s="93"/>
      <c r="Z62" s="93"/>
      <c r="AA62" s="136">
        <f>SUM(AA51:AA61)</f>
        <v>63322823280</v>
      </c>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110"/>
      <c r="BC62" s="93"/>
      <c r="BD62" s="93"/>
      <c r="BE62" s="93"/>
      <c r="BF62" s="129"/>
      <c r="BH62" s="129"/>
      <c r="BI62" s="93"/>
      <c r="BJ62" s="93"/>
      <c r="BK62" s="93"/>
    </row>
    <row r="63" spans="1:63" ht="15" thickTop="1">
      <c r="A63" s="134"/>
      <c r="B63" s="134"/>
      <c r="C63" s="134"/>
      <c r="D63" s="134"/>
      <c r="E63" s="134"/>
      <c r="F63" s="134"/>
      <c r="G63" s="134"/>
      <c r="H63" s="134"/>
      <c r="I63" s="134"/>
      <c r="J63" s="134"/>
      <c r="K63" s="134"/>
      <c r="L63" s="134"/>
      <c r="M63" s="134"/>
      <c r="N63" s="110"/>
      <c r="O63" s="93" t="s">
        <v>182</v>
      </c>
      <c r="P63" s="93" t="s">
        <v>254</v>
      </c>
      <c r="Q63" s="93"/>
      <c r="R63" s="93"/>
      <c r="S63" s="93"/>
      <c r="T63" s="93"/>
      <c r="U63" s="129"/>
      <c r="V63" s="132"/>
      <c r="W63" s="93"/>
      <c r="X63" s="93"/>
      <c r="Y63" s="93"/>
      <c r="Z63" s="93"/>
      <c r="AA63" s="129"/>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110"/>
      <c r="BC63" s="93"/>
      <c r="BD63" s="93"/>
      <c r="BE63" s="93"/>
      <c r="BF63" s="129"/>
      <c r="BH63" s="129"/>
      <c r="BI63" s="93"/>
      <c r="BJ63" s="93"/>
      <c r="BK63" s="93"/>
    </row>
    <row r="64" spans="1:63" ht="14.25">
      <c r="A64" s="134"/>
      <c r="B64" s="134"/>
      <c r="C64" s="134"/>
      <c r="D64" s="134"/>
      <c r="E64" s="134"/>
      <c r="F64" s="134"/>
      <c r="G64" s="134"/>
      <c r="H64" s="134"/>
      <c r="I64" s="134"/>
      <c r="J64" s="134"/>
      <c r="K64" s="134"/>
      <c r="L64" s="134"/>
      <c r="M64" s="134"/>
      <c r="N64" s="110"/>
      <c r="O64" s="93">
        <v>1</v>
      </c>
      <c r="P64" s="93" t="s">
        <v>255</v>
      </c>
      <c r="Q64" s="93"/>
      <c r="R64" s="93"/>
      <c r="S64" s="93"/>
      <c r="T64" s="93"/>
      <c r="U64" s="129">
        <v>37697359</v>
      </c>
      <c r="V64" s="132"/>
      <c r="W64" s="93"/>
      <c r="X64" s="93"/>
      <c r="Y64" s="93"/>
      <c r="Z64" s="93"/>
      <c r="AA64" s="129">
        <v>37160047</v>
      </c>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110"/>
      <c r="BC64" s="93"/>
      <c r="BD64" s="93"/>
      <c r="BE64" s="93"/>
      <c r="BF64" s="129"/>
      <c r="BH64" s="129"/>
      <c r="BI64" s="93"/>
      <c r="BJ64" s="93"/>
      <c r="BK64" s="93"/>
    </row>
    <row r="65" spans="1:63" ht="14.25">
      <c r="A65" s="134"/>
      <c r="B65" s="134"/>
      <c r="C65" s="134"/>
      <c r="D65" s="134"/>
      <c r="E65" s="134"/>
      <c r="F65" s="134"/>
      <c r="G65" s="134"/>
      <c r="H65" s="134"/>
      <c r="I65" s="134"/>
      <c r="J65" s="134"/>
      <c r="K65" s="134"/>
      <c r="L65" s="134"/>
      <c r="M65" s="134"/>
      <c r="N65" s="110"/>
      <c r="O65" s="93">
        <v>3</v>
      </c>
      <c r="P65" s="93" t="s">
        <v>256</v>
      </c>
      <c r="Q65" s="93"/>
      <c r="R65" s="93"/>
      <c r="S65" s="93"/>
      <c r="T65" s="93"/>
      <c r="U65" s="129">
        <v>965750687</v>
      </c>
      <c r="V65" s="132"/>
      <c r="W65" s="93"/>
      <c r="X65" s="93"/>
      <c r="Y65" s="93"/>
      <c r="Z65" s="93"/>
      <c r="AA65" s="129">
        <v>2522152904</v>
      </c>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110"/>
      <c r="BC65" s="93"/>
      <c r="BD65" s="93"/>
      <c r="BE65" s="93"/>
      <c r="BF65" s="129"/>
      <c r="BH65" s="129"/>
      <c r="BI65" s="93"/>
      <c r="BJ65" s="93"/>
      <c r="BK65" s="93"/>
    </row>
    <row r="66" spans="1:63" ht="15" thickBot="1">
      <c r="A66" s="134"/>
      <c r="B66" s="134"/>
      <c r="C66" s="134"/>
      <c r="D66" s="134"/>
      <c r="E66" s="134"/>
      <c r="F66" s="134"/>
      <c r="G66" s="134"/>
      <c r="H66" s="134"/>
      <c r="I66" s="134"/>
      <c r="J66" s="134"/>
      <c r="K66" s="134"/>
      <c r="L66" s="134"/>
      <c r="M66" s="134"/>
      <c r="N66" s="110"/>
      <c r="O66" s="93"/>
      <c r="P66" s="93"/>
      <c r="Q66" s="93"/>
      <c r="R66" s="93"/>
      <c r="S66" s="93"/>
      <c r="T66" s="93"/>
      <c r="U66" s="136">
        <f>U64+U65</f>
        <v>1003448046</v>
      </c>
      <c r="V66" s="132"/>
      <c r="W66" s="93"/>
      <c r="X66" s="93"/>
      <c r="Y66" s="93"/>
      <c r="Z66" s="93"/>
      <c r="AA66" s="136">
        <f>AA64+AA65</f>
        <v>2559312951</v>
      </c>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110"/>
      <c r="BC66" s="93"/>
      <c r="BD66" s="93"/>
      <c r="BE66" s="93"/>
      <c r="BF66" s="129"/>
      <c r="BH66" s="129"/>
      <c r="BI66" s="93"/>
      <c r="BJ66" s="93"/>
      <c r="BK66" s="93"/>
    </row>
    <row r="67" spans="1:63" ht="15.75" thickBot="1" thickTop="1">
      <c r="A67" s="134"/>
      <c r="B67" s="134"/>
      <c r="C67" s="134"/>
      <c r="D67" s="134"/>
      <c r="E67" s="134"/>
      <c r="F67" s="134"/>
      <c r="G67" s="134"/>
      <c r="H67" s="134"/>
      <c r="I67" s="134"/>
      <c r="J67" s="134"/>
      <c r="K67" s="134"/>
      <c r="L67" s="134"/>
      <c r="M67" s="134"/>
      <c r="N67" s="130" t="s">
        <v>257</v>
      </c>
      <c r="O67" s="93"/>
      <c r="P67" s="93" t="s">
        <v>258</v>
      </c>
      <c r="Q67" s="93"/>
      <c r="R67" s="93"/>
      <c r="S67" s="93"/>
      <c r="T67" s="93"/>
      <c r="U67" s="149">
        <f>U48+U62+U66</f>
        <v>75162307774</v>
      </c>
      <c r="V67" s="132"/>
      <c r="W67" s="93"/>
      <c r="X67" s="93"/>
      <c r="Y67" s="93"/>
      <c r="Z67" s="93"/>
      <c r="AA67" s="153">
        <f>AA48+AA62+AA66</f>
        <v>97035987620</v>
      </c>
      <c r="AB67" s="93"/>
      <c r="AC67" s="93"/>
      <c r="AD67" s="93"/>
      <c r="AE67" s="93"/>
      <c r="AF67" s="93"/>
      <c r="AG67" s="93"/>
      <c r="AH67" s="93"/>
      <c r="AI67" s="93"/>
      <c r="AJ67" s="93"/>
      <c r="AK67" s="93"/>
      <c r="AL67" s="93"/>
      <c r="AM67" s="93"/>
      <c r="AN67" s="93"/>
      <c r="AO67" s="93"/>
      <c r="AP67" s="93"/>
      <c r="AQ67" s="93"/>
      <c r="AR67" s="93"/>
      <c r="AS67" s="93"/>
      <c r="AT67" s="93"/>
      <c r="AU67" s="118"/>
      <c r="AV67" s="93"/>
      <c r="AW67" s="93"/>
      <c r="AX67" s="93"/>
      <c r="AY67" s="93"/>
      <c r="AZ67" s="93"/>
      <c r="BA67" s="93"/>
      <c r="BE67" s="93"/>
      <c r="BF67" s="129"/>
      <c r="BH67" s="129"/>
      <c r="BI67" s="93"/>
      <c r="BJ67" s="93"/>
      <c r="BK67" s="93"/>
    </row>
    <row r="68" spans="1:63" ht="15" thickTop="1">
      <c r="A68" s="134"/>
      <c r="B68" s="134"/>
      <c r="C68" s="134"/>
      <c r="D68" s="134"/>
      <c r="E68" s="134"/>
      <c r="F68" s="134"/>
      <c r="G68" s="134"/>
      <c r="H68" s="134"/>
      <c r="I68" s="134"/>
      <c r="J68" s="134"/>
      <c r="K68" s="134"/>
      <c r="L68" s="134"/>
      <c r="M68" s="134"/>
      <c r="N68" s="110"/>
      <c r="O68" s="131" t="s">
        <v>259</v>
      </c>
      <c r="P68" s="93"/>
      <c r="Q68" s="93"/>
      <c r="R68" s="93"/>
      <c r="S68" s="93"/>
      <c r="T68" s="93"/>
      <c r="U68" s="129"/>
      <c r="V68" s="132"/>
      <c r="W68" s="93"/>
      <c r="X68" s="93"/>
      <c r="Y68" s="93"/>
      <c r="Z68" s="93"/>
      <c r="AA68" s="129"/>
      <c r="AB68" s="93"/>
      <c r="AC68" s="93"/>
      <c r="AD68" s="93"/>
      <c r="AE68" s="93"/>
      <c r="AF68" s="93"/>
      <c r="AG68" s="93"/>
      <c r="AH68" s="93"/>
      <c r="AI68" s="93"/>
      <c r="AJ68" s="93"/>
      <c r="AK68" s="93"/>
      <c r="AL68" s="93"/>
      <c r="AM68" s="93"/>
      <c r="AN68" s="93"/>
      <c r="AO68" s="93"/>
      <c r="AP68" s="93"/>
      <c r="AQ68" s="93"/>
      <c r="AR68" s="93"/>
      <c r="AS68" s="93"/>
      <c r="AT68" s="93"/>
      <c r="AU68" s="118"/>
      <c r="AV68" s="93"/>
      <c r="AW68" s="93"/>
      <c r="AX68" s="93"/>
      <c r="AY68" s="93"/>
      <c r="AZ68" s="93"/>
      <c r="BA68" s="93"/>
      <c r="BB68" s="133" t="s">
        <v>216</v>
      </c>
      <c r="BC68" s="93" t="s">
        <v>260</v>
      </c>
      <c r="BD68" s="93"/>
      <c r="BE68" s="93"/>
      <c r="BF68" s="129"/>
      <c r="BH68" s="129"/>
      <c r="BI68" s="93"/>
      <c r="BJ68" s="93"/>
      <c r="BK68" s="93"/>
    </row>
    <row r="69" spans="1:63" ht="14.25">
      <c r="A69" s="134"/>
      <c r="B69" s="134"/>
      <c r="C69" s="134"/>
      <c r="D69" s="134"/>
      <c r="E69" s="134"/>
      <c r="F69" s="134"/>
      <c r="G69" s="134"/>
      <c r="H69" s="134"/>
      <c r="I69" s="134"/>
      <c r="J69" s="134"/>
      <c r="K69" s="134"/>
      <c r="L69" s="134"/>
      <c r="M69" s="134"/>
      <c r="N69" s="110"/>
      <c r="O69" s="93">
        <v>1</v>
      </c>
      <c r="P69" s="93" t="s">
        <v>261</v>
      </c>
      <c r="Q69" s="93"/>
      <c r="R69" s="93"/>
      <c r="S69" s="93"/>
      <c r="T69" s="93"/>
      <c r="U69" s="129">
        <v>544430975</v>
      </c>
      <c r="V69" s="132"/>
      <c r="W69" s="93"/>
      <c r="X69" s="93"/>
      <c r="Y69" s="93"/>
      <c r="Z69" s="93"/>
      <c r="AA69" s="129">
        <v>607131292</v>
      </c>
      <c r="AB69" s="93"/>
      <c r="AC69" s="93"/>
      <c r="AD69" s="93"/>
      <c r="AE69" s="93"/>
      <c r="AF69" s="93"/>
      <c r="AG69" s="93"/>
      <c r="AH69" s="93"/>
      <c r="AI69" s="93"/>
      <c r="AJ69" s="93"/>
      <c r="AK69" s="93"/>
      <c r="AL69" s="93"/>
      <c r="AM69" s="93"/>
      <c r="AN69" s="93"/>
      <c r="AO69" s="93"/>
      <c r="AP69" s="93"/>
      <c r="AQ69" s="93"/>
      <c r="AR69" s="93"/>
      <c r="AS69" s="93"/>
      <c r="AT69" s="93"/>
      <c r="AU69" s="118"/>
      <c r="AV69" s="93"/>
      <c r="AW69" s="93"/>
      <c r="AX69" s="93"/>
      <c r="AY69" s="93"/>
      <c r="AZ69" s="93"/>
      <c r="BA69" s="93"/>
      <c r="BB69" s="110"/>
      <c r="BC69" s="93">
        <v>2</v>
      </c>
      <c r="BD69" s="93" t="s">
        <v>262</v>
      </c>
      <c r="BE69" s="93"/>
      <c r="BF69" s="129">
        <v>869258989</v>
      </c>
      <c r="BH69" s="129">
        <v>843282257</v>
      </c>
      <c r="BI69" s="93"/>
      <c r="BJ69" s="93"/>
      <c r="BK69" s="93"/>
    </row>
    <row r="70" spans="1:63" ht="14.25">
      <c r="A70" s="154"/>
      <c r="B70" s="154"/>
      <c r="C70" s="154"/>
      <c r="D70" s="154"/>
      <c r="E70" s="154"/>
      <c r="F70" s="154"/>
      <c r="G70" s="154"/>
      <c r="H70" s="154"/>
      <c r="I70" s="154"/>
      <c r="J70" s="154"/>
      <c r="K70" s="154"/>
      <c r="L70" s="154"/>
      <c r="M70" s="154"/>
      <c r="N70" s="110"/>
      <c r="O70" s="93">
        <v>2</v>
      </c>
      <c r="P70" s="93" t="s">
        <v>263</v>
      </c>
      <c r="Q70" s="93"/>
      <c r="R70" s="93"/>
      <c r="S70" s="93"/>
      <c r="T70" s="93"/>
      <c r="U70" s="129">
        <v>244882346</v>
      </c>
      <c r="V70" s="132"/>
      <c r="W70" s="93"/>
      <c r="X70" s="93"/>
      <c r="Y70" s="93"/>
      <c r="Z70" s="93"/>
      <c r="AA70" s="129">
        <v>37567636</v>
      </c>
      <c r="AB70" s="93"/>
      <c r="AC70" s="93"/>
      <c r="AD70" s="93"/>
      <c r="AE70" s="93"/>
      <c r="AF70" s="93"/>
      <c r="AG70" s="93"/>
      <c r="AH70" s="93"/>
      <c r="AI70" s="93"/>
      <c r="AJ70" s="93"/>
      <c r="AK70" s="93"/>
      <c r="AL70" s="93"/>
      <c r="AM70" s="93"/>
      <c r="AN70" s="93"/>
      <c r="AO70" s="93"/>
      <c r="AP70" s="93"/>
      <c r="AQ70" s="93"/>
      <c r="AR70" s="93"/>
      <c r="AS70" s="93"/>
      <c r="AT70" s="93"/>
      <c r="AU70" s="118"/>
      <c r="AV70" s="93"/>
      <c r="AW70" s="93"/>
      <c r="AX70" s="93"/>
      <c r="AY70" s="93"/>
      <c r="AZ70" s="93"/>
      <c r="BA70" s="93"/>
      <c r="BB70" s="110"/>
      <c r="BC70" s="93">
        <v>3</v>
      </c>
      <c r="BD70" s="93" t="s">
        <v>264</v>
      </c>
      <c r="BE70" s="93"/>
      <c r="BF70" s="143">
        <v>497847106</v>
      </c>
      <c r="BH70" s="143">
        <v>6023868021</v>
      </c>
      <c r="BI70" s="93"/>
      <c r="BJ70" s="93"/>
      <c r="BK70" s="93"/>
    </row>
    <row r="71" spans="1:62" ht="15" thickBot="1">
      <c r="A71" s="92"/>
      <c r="B71" s="92"/>
      <c r="C71" s="92"/>
      <c r="D71" s="92"/>
      <c r="E71" s="92"/>
      <c r="F71" s="92"/>
      <c r="G71" s="92"/>
      <c r="H71" s="92"/>
      <c r="I71" s="92"/>
      <c r="J71" s="92"/>
      <c r="K71" s="92"/>
      <c r="L71" s="92"/>
      <c r="M71" s="92"/>
      <c r="N71" s="110"/>
      <c r="O71" s="93">
        <v>3</v>
      </c>
      <c r="P71" s="93" t="s">
        <v>265</v>
      </c>
      <c r="Q71" s="93"/>
      <c r="R71" s="93"/>
      <c r="S71" s="93"/>
      <c r="T71" s="93"/>
      <c r="U71" s="143">
        <v>263373158</v>
      </c>
      <c r="V71" s="132"/>
      <c r="W71" s="93"/>
      <c r="X71" s="93"/>
      <c r="Y71" s="93"/>
      <c r="Z71" s="93"/>
      <c r="AA71" s="143">
        <v>3982453769</v>
      </c>
      <c r="AB71" s="93"/>
      <c r="AC71" s="93"/>
      <c r="AD71" s="93"/>
      <c r="AE71" s="93"/>
      <c r="AF71" s="93"/>
      <c r="AG71" s="93"/>
      <c r="AH71" s="93"/>
      <c r="AI71" s="93"/>
      <c r="AJ71" s="93"/>
      <c r="AK71" s="93"/>
      <c r="AL71" s="93"/>
      <c r="AM71" s="93"/>
      <c r="AN71" s="93"/>
      <c r="AO71" s="93"/>
      <c r="AP71" s="93"/>
      <c r="AQ71" s="93"/>
      <c r="AR71" s="93"/>
      <c r="AS71" s="93"/>
      <c r="AT71" s="93"/>
      <c r="AU71" s="118"/>
      <c r="AV71" s="93"/>
      <c r="AW71" s="93"/>
      <c r="AX71" s="93"/>
      <c r="AY71" s="93"/>
      <c r="AZ71" s="93"/>
      <c r="BA71" s="93"/>
      <c r="BB71" s="110"/>
      <c r="BC71" s="93"/>
      <c r="BD71" s="93"/>
      <c r="BE71" s="93"/>
      <c r="BF71" s="146">
        <f>SUM(BF68:BF70)</f>
        <v>1367106095</v>
      </c>
      <c r="BH71" s="146">
        <f>SUM(BH68:BH70)</f>
        <v>6867150278</v>
      </c>
      <c r="BI71" s="93"/>
      <c r="BJ71" s="93"/>
    </row>
    <row r="72" spans="1:62" ht="15.75" thickBot="1" thickTop="1">
      <c r="A72" s="92"/>
      <c r="B72" s="92"/>
      <c r="C72" s="92"/>
      <c r="D72" s="92"/>
      <c r="E72" s="92"/>
      <c r="F72" s="92"/>
      <c r="G72" s="92"/>
      <c r="H72" s="92"/>
      <c r="I72" s="92"/>
      <c r="J72" s="92"/>
      <c r="K72" s="92"/>
      <c r="L72" s="92"/>
      <c r="M72" s="92"/>
      <c r="N72" s="110"/>
      <c r="O72" s="93"/>
      <c r="P72" s="93"/>
      <c r="Q72" s="93"/>
      <c r="R72" s="93"/>
      <c r="S72" s="93"/>
      <c r="T72" s="93"/>
      <c r="U72" s="149">
        <f>SUM(U69:U71)</f>
        <v>1052686479</v>
      </c>
      <c r="V72" s="132"/>
      <c r="W72" s="93"/>
      <c r="X72" s="93"/>
      <c r="Y72" s="93"/>
      <c r="Z72" s="93"/>
      <c r="AA72" s="149">
        <f>SUM(AA69:AA71)</f>
        <v>4627152697</v>
      </c>
      <c r="AB72" s="93"/>
      <c r="AC72" s="93"/>
      <c r="AD72" s="93"/>
      <c r="AE72" s="93"/>
      <c r="AF72" s="93"/>
      <c r="AG72" s="93"/>
      <c r="AH72" s="93"/>
      <c r="AI72" s="93"/>
      <c r="AJ72" s="93"/>
      <c r="AK72" s="93"/>
      <c r="AL72" s="93"/>
      <c r="AM72" s="93"/>
      <c r="AN72" s="93"/>
      <c r="AO72" s="93"/>
      <c r="AP72" s="93"/>
      <c r="AQ72" s="93"/>
      <c r="AR72" s="93"/>
      <c r="AS72" s="93"/>
      <c r="AT72" s="93"/>
      <c r="AU72" s="118"/>
      <c r="AV72" s="93"/>
      <c r="AW72" s="93"/>
      <c r="AX72" s="93"/>
      <c r="AY72" s="93"/>
      <c r="AZ72" s="93"/>
      <c r="BA72" s="93"/>
      <c r="BB72" s="110"/>
      <c r="BC72" s="93"/>
      <c r="BD72" s="93"/>
      <c r="BE72" s="93"/>
      <c r="BF72" s="129"/>
      <c r="BH72" s="129"/>
      <c r="BI72" s="93"/>
      <c r="BJ72" s="93"/>
    </row>
    <row r="73" spans="1:62" ht="15.75" thickBot="1" thickTop="1">
      <c r="A73" s="92"/>
      <c r="B73" s="92"/>
      <c r="C73" s="92"/>
      <c r="D73" s="92"/>
      <c r="E73" s="92"/>
      <c r="F73" s="92"/>
      <c r="G73" s="92"/>
      <c r="H73" s="92"/>
      <c r="I73" s="92"/>
      <c r="J73" s="92"/>
      <c r="K73" s="92"/>
      <c r="L73" s="92"/>
      <c r="M73" s="92"/>
      <c r="N73" s="110"/>
      <c r="O73" s="93"/>
      <c r="P73" s="131" t="s">
        <v>266</v>
      </c>
      <c r="Q73" s="93"/>
      <c r="R73" s="93"/>
      <c r="S73" s="93"/>
      <c r="T73" s="93"/>
      <c r="U73" s="149">
        <f>U15+U38+U67+U72</f>
        <v>138072551962</v>
      </c>
      <c r="V73" s="132"/>
      <c r="W73" s="93"/>
      <c r="X73" s="93"/>
      <c r="Y73" s="93"/>
      <c r="Z73" s="93"/>
      <c r="AA73" s="149">
        <f>AA15+AA38+AA67+AA72</f>
        <v>140283632047</v>
      </c>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110"/>
      <c r="BC73" s="93"/>
      <c r="BD73" s="93"/>
      <c r="BE73" s="93"/>
      <c r="BF73" s="129"/>
      <c r="BH73" s="129"/>
      <c r="BI73" s="93"/>
      <c r="BJ73" s="93"/>
    </row>
    <row r="74" spans="1:62" ht="17.25" customHeight="1" thickTop="1">
      <c r="A74" s="92"/>
      <c r="B74" s="92"/>
      <c r="C74" s="92"/>
      <c r="D74" s="92"/>
      <c r="E74" s="92"/>
      <c r="F74" s="92"/>
      <c r="G74" s="92"/>
      <c r="H74" s="92"/>
      <c r="I74" s="92"/>
      <c r="J74" s="92"/>
      <c r="K74" s="92"/>
      <c r="L74" s="92"/>
      <c r="M74" s="92"/>
      <c r="N74" s="110"/>
      <c r="O74" s="93"/>
      <c r="Q74" s="93"/>
      <c r="R74" s="93"/>
      <c r="S74" s="93"/>
      <c r="T74" s="93"/>
      <c r="U74" s="129"/>
      <c r="V74" s="132"/>
      <c r="W74" s="93"/>
      <c r="X74" s="93"/>
      <c r="Y74" s="93"/>
      <c r="Z74" s="93"/>
      <c r="AA74" s="129"/>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110"/>
      <c r="BC74" s="93"/>
      <c r="BD74" s="93"/>
      <c r="BE74" s="93"/>
      <c r="BF74" s="129"/>
      <c r="BH74" s="129"/>
      <c r="BI74" s="93"/>
      <c r="BJ74" s="93"/>
    </row>
    <row r="75" spans="1:62" ht="14.25">
      <c r="A75" s="92"/>
      <c r="B75" s="92"/>
      <c r="C75" s="92"/>
      <c r="D75" s="92"/>
      <c r="E75" s="92"/>
      <c r="F75" s="92"/>
      <c r="G75" s="92"/>
      <c r="H75" s="92"/>
      <c r="I75" s="92"/>
      <c r="J75" s="92"/>
      <c r="K75" s="92"/>
      <c r="L75" s="92"/>
      <c r="M75" s="92"/>
      <c r="N75" s="110"/>
      <c r="O75" s="93"/>
      <c r="P75" s="131"/>
      <c r="Q75" s="93"/>
      <c r="R75" s="93"/>
      <c r="S75" s="93"/>
      <c r="T75" s="93"/>
      <c r="U75" s="129"/>
      <c r="V75" s="132"/>
      <c r="W75" s="93"/>
      <c r="X75" s="93"/>
      <c r="Y75" s="93"/>
      <c r="Z75" s="93"/>
      <c r="AA75" s="129"/>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110"/>
      <c r="BC75" s="93"/>
      <c r="BD75" s="93"/>
      <c r="BE75" s="93"/>
      <c r="BF75" s="129"/>
      <c r="BH75" s="129"/>
      <c r="BI75" s="93"/>
      <c r="BJ75" s="93"/>
    </row>
    <row r="76" spans="1:61" ht="14.25">
      <c r="A76" s="92"/>
      <c r="B76" s="92"/>
      <c r="C76" s="92"/>
      <c r="D76" s="92"/>
      <c r="E76" s="92"/>
      <c r="F76" s="92"/>
      <c r="G76" s="92"/>
      <c r="H76" s="92"/>
      <c r="I76" s="92"/>
      <c r="J76" s="92"/>
      <c r="K76" s="92"/>
      <c r="L76" s="92"/>
      <c r="M76" s="92"/>
      <c r="N76" s="110"/>
      <c r="O76" s="93"/>
      <c r="P76" s="131"/>
      <c r="Q76" s="93"/>
      <c r="R76" s="93"/>
      <c r="S76" s="93"/>
      <c r="T76" s="93"/>
      <c r="U76" s="129"/>
      <c r="V76" s="132"/>
      <c r="W76" s="93"/>
      <c r="X76" s="93"/>
      <c r="Y76" s="93"/>
      <c r="Z76" s="93"/>
      <c r="AA76" s="129"/>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110"/>
      <c r="BC76" s="93"/>
      <c r="BD76" s="93"/>
      <c r="BE76" s="93"/>
      <c r="BF76" s="129"/>
      <c r="BH76" s="129"/>
      <c r="BI76" s="93"/>
    </row>
    <row r="77" spans="1:61" ht="15" thickBot="1">
      <c r="A77" s="92"/>
      <c r="B77" s="92"/>
      <c r="C77" s="92"/>
      <c r="D77" s="92"/>
      <c r="E77" s="92"/>
      <c r="F77" s="92"/>
      <c r="G77" s="92"/>
      <c r="H77" s="92"/>
      <c r="I77" s="92"/>
      <c r="J77" s="92"/>
      <c r="K77" s="92"/>
      <c r="L77" s="92"/>
      <c r="M77" s="92"/>
      <c r="N77" s="110"/>
      <c r="O77" s="131" t="s">
        <v>267</v>
      </c>
      <c r="P77" s="93"/>
      <c r="Q77" s="93"/>
      <c r="R77" s="93"/>
      <c r="S77" s="93"/>
      <c r="T77" s="93"/>
      <c r="U77" s="135">
        <v>63730774405</v>
      </c>
      <c r="V77" s="132"/>
      <c r="W77" s="93"/>
      <c r="X77" s="93"/>
      <c r="Y77" s="93"/>
      <c r="Z77" s="93"/>
      <c r="AA77" s="135">
        <v>77145997373</v>
      </c>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110"/>
      <c r="BC77" s="131" t="s">
        <v>268</v>
      </c>
      <c r="BD77" s="131"/>
      <c r="BE77" s="93"/>
      <c r="BF77" s="135">
        <f>BF33+BF39+BF61+BF71</f>
        <v>138072551962</v>
      </c>
      <c r="BH77" s="135">
        <f>BH33+BH39+BH61+BH71</f>
        <v>140283632047</v>
      </c>
      <c r="BI77" s="93"/>
    </row>
    <row r="78" spans="1:61" ht="15" thickTop="1">
      <c r="A78" s="92"/>
      <c r="B78" s="92"/>
      <c r="C78" s="92"/>
      <c r="D78" s="92"/>
      <c r="E78" s="92"/>
      <c r="F78" s="92"/>
      <c r="G78" s="92"/>
      <c r="H78" s="92"/>
      <c r="I78" s="92"/>
      <c r="J78" s="92"/>
      <c r="K78" s="92"/>
      <c r="L78" s="92"/>
      <c r="M78" s="92"/>
      <c r="N78" s="110"/>
      <c r="O78" s="93"/>
      <c r="P78" s="93"/>
      <c r="Q78" s="93"/>
      <c r="R78" s="93"/>
      <c r="S78" s="93"/>
      <c r="T78" s="93"/>
      <c r="U78" s="93"/>
      <c r="V78" s="132"/>
      <c r="W78" s="93"/>
      <c r="X78" s="93"/>
      <c r="Y78" s="93"/>
      <c r="Z78" s="93"/>
      <c r="AA78" s="129"/>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110"/>
      <c r="BC78" s="93"/>
      <c r="BD78" s="131"/>
      <c r="BE78" s="93"/>
      <c r="BF78" s="129"/>
      <c r="BH78" s="129"/>
      <c r="BI78" s="93"/>
    </row>
    <row r="79" spans="1:61" ht="15" thickBot="1">
      <c r="A79" s="92"/>
      <c r="B79" s="92"/>
      <c r="C79" s="92"/>
      <c r="D79" s="92"/>
      <c r="E79" s="92"/>
      <c r="F79" s="92"/>
      <c r="G79" s="92"/>
      <c r="H79" s="92"/>
      <c r="I79" s="92"/>
      <c r="J79" s="92"/>
      <c r="K79" s="92"/>
      <c r="L79" s="92"/>
      <c r="M79" s="92"/>
      <c r="N79" s="110"/>
      <c r="O79" s="93"/>
      <c r="P79" s="93"/>
      <c r="Q79" s="93"/>
      <c r="R79" s="93"/>
      <c r="S79" s="93"/>
      <c r="T79" s="93"/>
      <c r="U79" s="93"/>
      <c r="V79" s="132"/>
      <c r="W79" s="93"/>
      <c r="X79" s="93"/>
      <c r="Y79" s="93"/>
      <c r="Z79" s="93"/>
      <c r="AA79" s="129"/>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110"/>
      <c r="BC79" s="131" t="s">
        <v>269</v>
      </c>
      <c r="BD79" s="93"/>
      <c r="BE79" s="93"/>
      <c r="BF79" s="135">
        <v>63730774405</v>
      </c>
      <c r="BH79" s="135">
        <v>77145997373</v>
      </c>
      <c r="BI79" s="93"/>
    </row>
    <row r="80" spans="1:61" ht="15" thickTop="1">
      <c r="A80" s="92"/>
      <c r="B80" s="92"/>
      <c r="C80" s="92"/>
      <c r="D80" s="92"/>
      <c r="E80" s="92"/>
      <c r="F80" s="92"/>
      <c r="G80" s="92"/>
      <c r="H80" s="92"/>
      <c r="I80" s="92"/>
      <c r="J80" s="92"/>
      <c r="K80" s="92"/>
      <c r="L80" s="92"/>
      <c r="M80" s="92"/>
      <c r="N80" s="110"/>
      <c r="O80" s="93"/>
      <c r="P80" s="93"/>
      <c r="Q80" s="93"/>
      <c r="R80" s="93"/>
      <c r="S80" s="93"/>
      <c r="T80" s="93"/>
      <c r="U80" s="93"/>
      <c r="V80" s="132"/>
      <c r="W80" s="93"/>
      <c r="X80" s="93"/>
      <c r="Y80" s="93"/>
      <c r="Z80" s="93"/>
      <c r="AA80" s="129"/>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110"/>
      <c r="BC80" s="93"/>
      <c r="BD80" s="93"/>
      <c r="BE80" s="93"/>
      <c r="BF80" s="129"/>
      <c r="BH80" s="129"/>
      <c r="BI80" s="93"/>
    </row>
    <row r="81" spans="1:61" ht="14.25">
      <c r="A81" s="92"/>
      <c r="B81" s="92"/>
      <c r="C81" s="92"/>
      <c r="D81" s="92"/>
      <c r="E81" s="92"/>
      <c r="F81" s="92"/>
      <c r="G81" s="92"/>
      <c r="H81" s="92"/>
      <c r="I81" s="92"/>
      <c r="J81" s="92"/>
      <c r="K81" s="92"/>
      <c r="L81" s="92"/>
      <c r="M81" s="92"/>
      <c r="N81" s="110"/>
      <c r="O81" s="93"/>
      <c r="P81" s="131"/>
      <c r="Q81" s="93"/>
      <c r="R81" s="93"/>
      <c r="S81" s="93"/>
      <c r="T81" s="93"/>
      <c r="U81" s="93"/>
      <c r="V81" s="132"/>
      <c r="W81" s="93"/>
      <c r="X81" s="93"/>
      <c r="Y81" s="93"/>
      <c r="Z81" s="93"/>
      <c r="AA81" s="129"/>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110"/>
      <c r="BC81" s="93"/>
      <c r="BD81" s="93"/>
      <c r="BE81" s="93"/>
      <c r="BF81" s="129"/>
      <c r="BH81" s="129"/>
      <c r="BI81" s="93"/>
    </row>
    <row r="82" spans="1:61" ht="15" thickBot="1">
      <c r="A82" s="155"/>
      <c r="B82" s="155"/>
      <c r="C82" s="155"/>
      <c r="D82" s="155"/>
      <c r="E82" s="155"/>
      <c r="F82" s="155"/>
      <c r="G82" s="155"/>
      <c r="H82" s="155"/>
      <c r="I82" s="155"/>
      <c r="J82" s="155"/>
      <c r="K82" s="155"/>
      <c r="L82" s="155"/>
      <c r="M82" s="92"/>
      <c r="N82" s="156"/>
      <c r="O82" s="157"/>
      <c r="P82" s="158"/>
      <c r="Q82" s="157"/>
      <c r="R82" s="157"/>
      <c r="S82" s="157"/>
      <c r="T82" s="157"/>
      <c r="U82" s="157"/>
      <c r="V82" s="159"/>
      <c r="W82" s="157"/>
      <c r="X82" s="157"/>
      <c r="Y82" s="157"/>
      <c r="Z82" s="157"/>
      <c r="AA82" s="160"/>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110"/>
      <c r="BC82" s="93"/>
      <c r="BD82" s="93"/>
      <c r="BE82" s="93"/>
      <c r="BF82" s="129"/>
      <c r="BH82" s="129"/>
      <c r="BI82" s="93"/>
    </row>
    <row r="83" spans="1:61" ht="14.25">
      <c r="A83" s="161"/>
      <c r="B83" s="161"/>
      <c r="C83" s="161"/>
      <c r="D83" s="161"/>
      <c r="E83" s="161"/>
      <c r="F83" s="161"/>
      <c r="G83" s="161"/>
      <c r="H83" s="161"/>
      <c r="I83" s="161"/>
      <c r="J83" s="161"/>
      <c r="K83" s="161"/>
      <c r="L83" s="161"/>
      <c r="M83" s="92"/>
      <c r="N83" s="162" t="s">
        <v>270</v>
      </c>
      <c r="O83" s="163"/>
      <c r="P83" s="163"/>
      <c r="Q83" s="163"/>
      <c r="R83" s="163"/>
      <c r="S83" s="163"/>
      <c r="T83" s="163"/>
      <c r="U83" s="163"/>
      <c r="V83" s="163"/>
      <c r="W83" s="163"/>
      <c r="X83" s="163"/>
      <c r="Y83" s="163"/>
      <c r="Z83" s="163"/>
      <c r="AA83" s="164"/>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110"/>
      <c r="BC83" s="93"/>
      <c r="BD83" s="93"/>
      <c r="BE83" s="93"/>
      <c r="BF83" s="129"/>
      <c r="BH83" s="129"/>
      <c r="BI83" s="93"/>
    </row>
    <row r="84" spans="1:62" ht="15" thickBot="1">
      <c r="A84" s="92"/>
      <c r="B84" s="92"/>
      <c r="C84" s="92"/>
      <c r="D84" s="92"/>
      <c r="E84" s="92"/>
      <c r="F84" s="92"/>
      <c r="G84" s="92"/>
      <c r="H84" s="92"/>
      <c r="I84" s="92"/>
      <c r="J84" s="92"/>
      <c r="K84" s="92"/>
      <c r="L84" s="92"/>
      <c r="M84" s="92"/>
      <c r="N84" s="102"/>
      <c r="O84" s="103"/>
      <c r="P84" s="103"/>
      <c r="Q84" s="103"/>
      <c r="R84" s="103"/>
      <c r="S84" s="103"/>
      <c r="T84" s="103"/>
      <c r="U84" s="103"/>
      <c r="V84" s="103"/>
      <c r="W84" s="103"/>
      <c r="X84" s="103"/>
      <c r="Y84" s="103"/>
      <c r="Z84" s="103"/>
      <c r="AA84" s="104"/>
      <c r="AB84" s="98"/>
      <c r="AC84" s="98"/>
      <c r="AD84" s="98"/>
      <c r="AE84" s="98"/>
      <c r="AF84" s="98"/>
      <c r="AG84" s="98"/>
      <c r="AH84" s="98"/>
      <c r="AI84" s="98"/>
      <c r="AJ84" s="98"/>
      <c r="AK84" s="98"/>
      <c r="AL84" s="98"/>
      <c r="AM84" s="98"/>
      <c r="AN84" s="98"/>
      <c r="AO84" s="98"/>
      <c r="AP84" s="98"/>
      <c r="AQ84" s="98"/>
      <c r="AR84" s="98"/>
      <c r="AS84" s="98"/>
      <c r="AT84" s="98"/>
      <c r="AU84" s="93"/>
      <c r="AV84" s="93"/>
      <c r="AW84" s="93"/>
      <c r="AX84" s="93"/>
      <c r="AY84" s="93"/>
      <c r="AZ84" s="93"/>
      <c r="BA84" s="98"/>
      <c r="BB84" s="110"/>
      <c r="BC84" s="93"/>
      <c r="BD84" s="131"/>
      <c r="BE84" s="93"/>
      <c r="BF84" s="129"/>
      <c r="BH84" s="129"/>
      <c r="BI84" s="93"/>
      <c r="BJ84" s="93"/>
    </row>
    <row r="85" spans="1:62" ht="15" thickBot="1">
      <c r="A85" s="92"/>
      <c r="B85" s="92"/>
      <c r="C85" s="92"/>
      <c r="D85" s="92"/>
      <c r="E85" s="92"/>
      <c r="F85" s="92"/>
      <c r="G85" s="92"/>
      <c r="H85" s="92"/>
      <c r="I85" s="92"/>
      <c r="J85" s="92"/>
      <c r="K85" s="92"/>
      <c r="L85" s="92"/>
      <c r="M85" s="92"/>
      <c r="N85" s="110"/>
      <c r="O85" s="93"/>
      <c r="P85" s="93"/>
      <c r="Q85" s="93"/>
      <c r="R85" s="93"/>
      <c r="S85" s="93"/>
      <c r="T85" s="93"/>
      <c r="U85" s="165"/>
      <c r="V85" s="166"/>
      <c r="W85" s="93"/>
      <c r="X85" s="93"/>
      <c r="Y85" s="93"/>
      <c r="Z85" s="93"/>
      <c r="AA85" s="167" t="s">
        <v>6</v>
      </c>
      <c r="AB85" s="98"/>
      <c r="AC85" s="98"/>
      <c r="AD85" s="98"/>
      <c r="AE85" s="98"/>
      <c r="AF85" s="98"/>
      <c r="AG85" s="98"/>
      <c r="AH85" s="98"/>
      <c r="AI85" s="98"/>
      <c r="AJ85" s="98"/>
      <c r="AK85" s="98"/>
      <c r="AL85" s="98"/>
      <c r="AM85" s="98"/>
      <c r="AN85" s="98"/>
      <c r="AO85" s="98"/>
      <c r="AP85" s="98"/>
      <c r="AQ85" s="98"/>
      <c r="AR85" s="98"/>
      <c r="AS85" s="98"/>
      <c r="AT85" s="98"/>
      <c r="AU85" s="93"/>
      <c r="AV85" s="93"/>
      <c r="AW85" s="93"/>
      <c r="AX85" s="93"/>
      <c r="AY85" s="93"/>
      <c r="AZ85" s="93"/>
      <c r="BA85" s="93"/>
      <c r="BB85" s="168" t="s">
        <v>271</v>
      </c>
      <c r="BC85" s="157"/>
      <c r="BD85" s="158"/>
      <c r="BE85" s="169"/>
      <c r="BF85" s="170"/>
      <c r="BG85" s="169"/>
      <c r="BH85" s="170"/>
      <c r="BI85" s="93"/>
      <c r="BJ85" s="93"/>
    </row>
    <row r="86" spans="1:62" ht="14.25">
      <c r="A86" s="92"/>
      <c r="B86" s="92"/>
      <c r="C86" s="92"/>
      <c r="D86" s="92"/>
      <c r="E86" s="92"/>
      <c r="F86" s="92"/>
      <c r="G86" s="92"/>
      <c r="H86" s="92"/>
      <c r="I86" s="92"/>
      <c r="J86" s="92"/>
      <c r="K86" s="92"/>
      <c r="L86" s="92"/>
      <c r="M86" s="92"/>
      <c r="N86" s="110"/>
      <c r="O86" s="93"/>
      <c r="P86" s="93"/>
      <c r="Q86" s="93"/>
      <c r="R86" s="93"/>
      <c r="S86" s="93"/>
      <c r="T86" s="93"/>
      <c r="U86" s="93"/>
      <c r="W86" s="93"/>
      <c r="X86" s="93"/>
      <c r="Y86" s="93"/>
      <c r="Z86" s="93"/>
      <c r="AA86" s="129"/>
      <c r="AB86" s="166"/>
      <c r="AC86" s="166"/>
      <c r="AD86" s="166"/>
      <c r="AE86" s="166"/>
      <c r="AF86" s="166"/>
      <c r="AG86" s="166"/>
      <c r="AH86" s="166"/>
      <c r="AI86" s="166"/>
      <c r="AJ86" s="166"/>
      <c r="AK86" s="166"/>
      <c r="AL86" s="166"/>
      <c r="AM86" s="166"/>
      <c r="AN86" s="166"/>
      <c r="AO86" s="93"/>
      <c r="AP86" s="93"/>
      <c r="AQ86" s="93"/>
      <c r="AR86" s="93"/>
      <c r="AS86" s="166"/>
      <c r="AT86" s="166"/>
      <c r="AU86" s="93"/>
      <c r="AV86" s="93"/>
      <c r="AW86" s="93"/>
      <c r="AX86" s="93"/>
      <c r="AY86" s="93"/>
      <c r="AZ86" s="93"/>
      <c r="BA86" s="93"/>
      <c r="BB86" s="121"/>
      <c r="BC86" s="122"/>
      <c r="BD86" s="171"/>
      <c r="BE86" s="122"/>
      <c r="BF86" s="172"/>
      <c r="BG86" s="172"/>
      <c r="BH86" s="173"/>
      <c r="BI86" s="93"/>
      <c r="BJ86" s="93"/>
    </row>
    <row r="87" spans="1:62" ht="14.25">
      <c r="A87" s="92"/>
      <c r="B87" s="92"/>
      <c r="C87" s="92"/>
      <c r="D87" s="92"/>
      <c r="E87" s="92"/>
      <c r="F87" s="92"/>
      <c r="G87" s="92"/>
      <c r="H87" s="92"/>
      <c r="I87" s="92"/>
      <c r="J87" s="92"/>
      <c r="K87" s="92"/>
      <c r="L87" s="92"/>
      <c r="M87" s="92"/>
      <c r="N87" s="110"/>
      <c r="O87" s="93"/>
      <c r="P87" s="93"/>
      <c r="Q87" s="93"/>
      <c r="R87" s="93"/>
      <c r="S87" s="93"/>
      <c r="T87" s="93"/>
      <c r="U87" s="93"/>
      <c r="W87" s="93"/>
      <c r="X87" s="93"/>
      <c r="Y87" s="93"/>
      <c r="Z87" s="93"/>
      <c r="AA87" s="93">
        <v>323202231779</v>
      </c>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174"/>
      <c r="BB87" s="110"/>
      <c r="BC87" s="98"/>
      <c r="BD87" s="175"/>
      <c r="BE87" s="93"/>
      <c r="BF87" s="93"/>
      <c r="BH87" s="129"/>
      <c r="BI87" s="98"/>
      <c r="BJ87" s="93"/>
    </row>
    <row r="88" spans="1:62" ht="14.25">
      <c r="A88" s="92"/>
      <c r="B88" s="92"/>
      <c r="C88" s="92"/>
      <c r="D88" s="92"/>
      <c r="E88" s="92"/>
      <c r="F88" s="92"/>
      <c r="G88" s="92"/>
      <c r="H88" s="92"/>
      <c r="I88" s="92"/>
      <c r="J88" s="92"/>
      <c r="K88" s="92"/>
      <c r="L88" s="92"/>
      <c r="M88" s="92"/>
      <c r="N88" s="110"/>
      <c r="O88" s="131"/>
      <c r="P88" s="93"/>
      <c r="Q88" s="93"/>
      <c r="R88" s="93"/>
      <c r="S88" s="93"/>
      <c r="T88" s="93"/>
      <c r="U88" s="141"/>
      <c r="W88" s="93"/>
      <c r="X88" s="93"/>
      <c r="Y88" s="93"/>
      <c r="Z88" s="93"/>
      <c r="AA88" s="141">
        <v>296560089076</v>
      </c>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174"/>
      <c r="BB88" s="176"/>
      <c r="BC88" s="93"/>
      <c r="BD88" s="148"/>
      <c r="BE88" s="177"/>
      <c r="BF88" s="93"/>
      <c r="BH88" s="129"/>
      <c r="BI88" s="93"/>
      <c r="BJ88" s="93"/>
    </row>
    <row r="89" spans="1:62" ht="14.25">
      <c r="A89" s="134"/>
      <c r="B89" s="134"/>
      <c r="C89" s="134"/>
      <c r="D89" s="134"/>
      <c r="E89" s="134"/>
      <c r="F89" s="134"/>
      <c r="G89" s="134"/>
      <c r="H89" s="134"/>
      <c r="I89" s="134"/>
      <c r="J89" s="134"/>
      <c r="K89" s="134"/>
      <c r="L89" s="134"/>
      <c r="M89" s="134"/>
      <c r="N89" s="110"/>
      <c r="O89" s="93"/>
      <c r="P89" s="93"/>
      <c r="Q89" s="93"/>
      <c r="R89" s="93"/>
      <c r="S89" s="93"/>
      <c r="T89" s="93"/>
      <c r="U89" s="93"/>
      <c r="W89" s="93"/>
      <c r="X89" s="93"/>
      <c r="Y89" s="93"/>
      <c r="Z89" s="93"/>
      <c r="AA89" s="93">
        <f>AA87-AA88</f>
        <v>26642142703</v>
      </c>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176"/>
      <c r="BC89" s="93"/>
      <c r="BD89" s="93"/>
      <c r="BE89" s="93"/>
      <c r="BF89" s="93"/>
      <c r="BH89" s="129"/>
      <c r="BI89" s="93"/>
      <c r="BJ89" s="93"/>
    </row>
    <row r="90" spans="1:61" ht="14.25">
      <c r="A90" s="92"/>
      <c r="B90" s="92"/>
      <c r="C90" s="92"/>
      <c r="D90" s="92"/>
      <c r="E90" s="92"/>
      <c r="F90" s="92"/>
      <c r="G90" s="92"/>
      <c r="H90" s="92"/>
      <c r="I90" s="92"/>
      <c r="J90" s="92"/>
      <c r="K90" s="92"/>
      <c r="L90" s="92"/>
      <c r="M90" s="92"/>
      <c r="N90" s="110"/>
      <c r="O90" s="131"/>
      <c r="P90" s="93"/>
      <c r="Q90" s="93"/>
      <c r="R90" s="93"/>
      <c r="S90" s="93"/>
      <c r="T90" s="93"/>
      <c r="U90" s="141"/>
      <c r="W90" s="93"/>
      <c r="X90" s="93"/>
      <c r="Y90" s="93"/>
      <c r="Z90" s="93"/>
      <c r="AA90" s="141">
        <v>1231632032</v>
      </c>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110"/>
      <c r="BC90" s="93"/>
      <c r="BD90" s="93"/>
      <c r="BE90" s="93"/>
      <c r="BF90" s="93"/>
      <c r="BH90" s="129"/>
      <c r="BI90" s="93"/>
    </row>
    <row r="91" spans="1:61" ht="14.25">
      <c r="A91" s="92"/>
      <c r="B91" s="92"/>
      <c r="C91" s="92"/>
      <c r="D91" s="92"/>
      <c r="E91" s="92"/>
      <c r="F91" s="92"/>
      <c r="G91" s="92"/>
      <c r="H91" s="92"/>
      <c r="I91" s="92"/>
      <c r="J91" s="92"/>
      <c r="K91" s="92"/>
      <c r="L91" s="92"/>
      <c r="M91" s="92"/>
      <c r="N91" s="110"/>
      <c r="O91" s="93"/>
      <c r="P91" s="93"/>
      <c r="Q91" s="93"/>
      <c r="R91" s="93"/>
      <c r="S91" s="93"/>
      <c r="T91" s="93"/>
      <c r="U91" s="93"/>
      <c r="W91" s="93"/>
      <c r="X91" s="93"/>
      <c r="Y91" s="93"/>
      <c r="Z91" s="93"/>
      <c r="AA91" s="93">
        <f>AA89+AA90</f>
        <v>27873774735</v>
      </c>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131"/>
      <c r="BB91" s="110"/>
      <c r="BC91" s="93"/>
      <c r="BD91" s="93"/>
      <c r="BE91" s="93"/>
      <c r="BF91" s="93"/>
      <c r="BH91" s="129"/>
      <c r="BI91" s="93"/>
    </row>
    <row r="92" spans="1:61" ht="14.25">
      <c r="A92" s="92"/>
      <c r="B92" s="92"/>
      <c r="C92" s="92"/>
      <c r="D92" s="92"/>
      <c r="E92" s="92"/>
      <c r="F92" s="92"/>
      <c r="G92" s="92"/>
      <c r="H92" s="92"/>
      <c r="I92" s="92"/>
      <c r="J92" s="92"/>
      <c r="K92" s="92"/>
      <c r="L92" s="92"/>
      <c r="M92" s="92"/>
      <c r="N92" s="110"/>
      <c r="O92" s="131"/>
      <c r="P92" s="93"/>
      <c r="Q92" s="93"/>
      <c r="R92" s="93"/>
      <c r="S92" s="93"/>
      <c r="T92" s="93"/>
      <c r="U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174"/>
      <c r="BB92" s="130"/>
      <c r="BC92" s="93"/>
      <c r="BD92" s="93"/>
      <c r="BE92" s="93"/>
      <c r="BF92" s="93"/>
      <c r="BH92" s="129"/>
      <c r="BI92" s="93"/>
    </row>
    <row r="93" spans="1:61" ht="14.25">
      <c r="A93" s="92"/>
      <c r="B93" s="92"/>
      <c r="C93" s="92"/>
      <c r="D93" s="92"/>
      <c r="E93" s="92"/>
      <c r="F93" s="92"/>
      <c r="G93" s="92"/>
      <c r="H93" s="92"/>
      <c r="I93" s="92"/>
      <c r="J93" s="92"/>
      <c r="K93" s="92"/>
      <c r="L93" s="92"/>
      <c r="M93" s="92"/>
      <c r="N93" s="110"/>
      <c r="O93" s="93"/>
      <c r="P93" s="93"/>
      <c r="Q93" s="93"/>
      <c r="R93" s="93"/>
      <c r="S93" s="93"/>
      <c r="T93" s="93"/>
      <c r="U93" s="93"/>
      <c r="W93" s="93"/>
      <c r="X93" s="93"/>
      <c r="Y93" s="93">
        <v>4421838565</v>
      </c>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176"/>
      <c r="BC93" s="93"/>
      <c r="BD93" s="93"/>
      <c r="BE93" s="93"/>
      <c r="BF93" s="93"/>
      <c r="BH93" s="129"/>
      <c r="BI93" s="93"/>
    </row>
    <row r="94" spans="1:61" ht="14.25">
      <c r="A94" s="92"/>
      <c r="B94" s="92"/>
      <c r="C94" s="92"/>
      <c r="D94" s="92"/>
      <c r="E94" s="92"/>
      <c r="F94" s="92"/>
      <c r="G94" s="92"/>
      <c r="H94" s="92"/>
      <c r="I94" s="92"/>
      <c r="J94" s="92"/>
      <c r="K94" s="92"/>
      <c r="L94" s="92"/>
      <c r="M94" s="92"/>
      <c r="N94" s="110"/>
      <c r="O94" s="93"/>
      <c r="P94" s="93"/>
      <c r="Q94" s="93"/>
      <c r="R94" s="93"/>
      <c r="S94" s="141"/>
      <c r="T94" s="93"/>
      <c r="U94" s="141"/>
      <c r="W94" s="93"/>
      <c r="X94" s="93"/>
      <c r="Y94" s="141">
        <v>6677428062</v>
      </c>
      <c r="Z94" s="93"/>
      <c r="AA94" s="141">
        <f>Y93+Y94</f>
        <v>11099266627</v>
      </c>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110"/>
      <c r="BC94" s="93"/>
      <c r="BD94" s="93"/>
      <c r="BE94" s="93"/>
      <c r="BF94" s="93"/>
      <c r="BH94" s="129"/>
      <c r="BI94" s="93"/>
    </row>
    <row r="95" spans="1:61" ht="14.25">
      <c r="A95" s="92"/>
      <c r="B95" s="92"/>
      <c r="C95" s="92"/>
      <c r="D95" s="92"/>
      <c r="E95" s="92"/>
      <c r="F95" s="92"/>
      <c r="G95" s="92"/>
      <c r="H95" s="92"/>
      <c r="I95" s="92"/>
      <c r="J95" s="92"/>
      <c r="K95" s="92"/>
      <c r="L95" s="92"/>
      <c r="M95" s="92"/>
      <c r="N95" s="110"/>
      <c r="O95" s="93"/>
      <c r="P95" s="93"/>
      <c r="Q95" s="93"/>
      <c r="R95" s="93"/>
      <c r="S95" s="93"/>
      <c r="T95" s="93"/>
      <c r="U95" s="93"/>
      <c r="W95" s="93"/>
      <c r="X95" s="93"/>
      <c r="Y95" s="93"/>
      <c r="Z95" s="93"/>
      <c r="AA95" s="93">
        <f>AA91-AA94</f>
        <v>16774508108</v>
      </c>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110"/>
      <c r="BC95" s="93"/>
      <c r="BD95" s="93"/>
      <c r="BE95" s="93"/>
      <c r="BF95" s="93"/>
      <c r="BH95" s="129"/>
      <c r="BI95" s="93"/>
    </row>
    <row r="96" spans="1:61" ht="14.25">
      <c r="A96" s="92"/>
      <c r="B96" s="92"/>
      <c r="C96" s="92"/>
      <c r="D96" s="92"/>
      <c r="E96" s="92"/>
      <c r="F96" s="92"/>
      <c r="G96" s="92"/>
      <c r="H96" s="92"/>
      <c r="I96" s="92"/>
      <c r="J96" s="92"/>
      <c r="K96" s="92"/>
      <c r="L96" s="92"/>
      <c r="M96" s="92"/>
      <c r="N96" s="110"/>
      <c r="O96" s="131"/>
      <c r="P96" s="93"/>
      <c r="Q96" s="93"/>
      <c r="R96" s="93"/>
      <c r="S96" s="93"/>
      <c r="T96" s="93"/>
      <c r="U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131"/>
      <c r="BB96" s="110"/>
      <c r="BC96" s="93"/>
      <c r="BD96" s="93"/>
      <c r="BE96" s="93"/>
      <c r="BF96" s="93"/>
      <c r="BH96" s="129"/>
      <c r="BI96" s="93"/>
    </row>
    <row r="97" spans="1:61" ht="14.25">
      <c r="A97" s="92"/>
      <c r="B97" s="92"/>
      <c r="C97" s="92"/>
      <c r="D97" s="92"/>
      <c r="E97" s="92"/>
      <c r="F97" s="92"/>
      <c r="G97" s="92"/>
      <c r="H97" s="92"/>
      <c r="I97" s="92"/>
      <c r="J97" s="92"/>
      <c r="K97" s="92"/>
      <c r="L97" s="92"/>
      <c r="M97" s="92"/>
      <c r="N97" s="110"/>
      <c r="O97" s="93"/>
      <c r="P97" s="93"/>
      <c r="Q97" s="93"/>
      <c r="R97" s="93"/>
      <c r="S97" s="93"/>
      <c r="T97" s="93"/>
      <c r="U97" s="93"/>
      <c r="W97" s="93"/>
      <c r="X97" s="93"/>
      <c r="Y97" s="93">
        <v>1004217199</v>
      </c>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130"/>
      <c r="BC97" s="93"/>
      <c r="BD97" s="93"/>
      <c r="BE97" s="93"/>
      <c r="BF97" s="93"/>
      <c r="BH97" s="129"/>
      <c r="BI97" s="93"/>
    </row>
    <row r="98" spans="1:61" ht="14.25">
      <c r="A98" s="92"/>
      <c r="B98" s="92"/>
      <c r="C98" s="92"/>
      <c r="D98" s="92"/>
      <c r="E98" s="92"/>
      <c r="F98" s="92"/>
      <c r="G98" s="92"/>
      <c r="H98" s="92"/>
      <c r="I98" s="92"/>
      <c r="J98" s="92"/>
      <c r="K98" s="92"/>
      <c r="L98" s="92"/>
      <c r="M98" s="92"/>
      <c r="N98" s="110"/>
      <c r="O98" s="93"/>
      <c r="P98" s="178"/>
      <c r="Q98" s="93"/>
      <c r="R98" s="93"/>
      <c r="S98" s="93"/>
      <c r="T98" s="93"/>
      <c r="U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110"/>
      <c r="BC98" s="93"/>
      <c r="BD98" s="93"/>
      <c r="BE98" s="93"/>
      <c r="BF98" s="93"/>
      <c r="BH98" s="129"/>
      <c r="BI98" s="93"/>
    </row>
    <row r="99" spans="1:61" ht="14.25">
      <c r="A99" s="92"/>
      <c r="B99" s="92"/>
      <c r="C99" s="92"/>
      <c r="D99" s="92"/>
      <c r="E99" s="92"/>
      <c r="F99" s="92"/>
      <c r="G99" s="92"/>
      <c r="H99" s="92"/>
      <c r="I99" s="92"/>
      <c r="J99" s="92"/>
      <c r="K99" s="92"/>
      <c r="L99" s="92"/>
      <c r="M99" s="92"/>
      <c r="N99" s="110"/>
      <c r="O99" s="93"/>
      <c r="P99" s="93"/>
      <c r="Q99" s="93"/>
      <c r="R99" s="93"/>
      <c r="S99" s="141"/>
      <c r="T99" s="93"/>
      <c r="U99" s="179"/>
      <c r="W99" s="93"/>
      <c r="X99" s="93"/>
      <c r="Y99" s="141">
        <v>9556010264</v>
      </c>
      <c r="Z99" s="93"/>
      <c r="AA99" s="179">
        <f>Y97-Y99</f>
        <v>-8551793065</v>
      </c>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110"/>
      <c r="BC99" s="93"/>
      <c r="BD99" s="93"/>
      <c r="BE99" s="93"/>
      <c r="BF99" s="93"/>
      <c r="BH99" s="129"/>
      <c r="BI99" s="93"/>
    </row>
    <row r="100" spans="1:61" ht="14.25">
      <c r="A100" s="92"/>
      <c r="B100" s="92"/>
      <c r="C100" s="92"/>
      <c r="D100" s="92"/>
      <c r="E100" s="92"/>
      <c r="F100" s="92"/>
      <c r="G100" s="92"/>
      <c r="H100" s="92"/>
      <c r="I100" s="92"/>
      <c r="J100" s="92"/>
      <c r="K100" s="92"/>
      <c r="L100" s="92"/>
      <c r="M100" s="92"/>
      <c r="N100" s="110"/>
      <c r="O100" s="93"/>
      <c r="P100" s="93"/>
      <c r="Q100" s="93"/>
      <c r="R100" s="93"/>
      <c r="S100" s="93"/>
      <c r="T100" s="93"/>
      <c r="U100" s="93"/>
      <c r="W100" s="93"/>
      <c r="X100" s="93"/>
      <c r="Y100" s="93"/>
      <c r="Z100" s="93"/>
      <c r="AA100" s="93">
        <f>AA95+AA99</f>
        <v>8222715043</v>
      </c>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110"/>
      <c r="BC100" s="93"/>
      <c r="BD100" s="93"/>
      <c r="BE100" s="93"/>
      <c r="BF100" s="93"/>
      <c r="BH100" s="129"/>
      <c r="BI100" s="93"/>
    </row>
    <row r="101" spans="1:61" ht="14.25">
      <c r="A101" s="92"/>
      <c r="B101" s="92"/>
      <c r="C101" s="92"/>
      <c r="D101" s="92"/>
      <c r="E101" s="92"/>
      <c r="F101" s="92"/>
      <c r="G101" s="92"/>
      <c r="H101" s="92"/>
      <c r="I101" s="92"/>
      <c r="J101" s="92"/>
      <c r="K101" s="92"/>
      <c r="L101" s="92"/>
      <c r="M101" s="92"/>
      <c r="N101" s="110"/>
      <c r="O101" s="131"/>
      <c r="P101" s="93"/>
      <c r="Q101" s="93"/>
      <c r="R101" s="93"/>
      <c r="S101" s="93"/>
      <c r="T101" s="93"/>
      <c r="U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110"/>
      <c r="BC101" s="93"/>
      <c r="BD101" s="93"/>
      <c r="BE101" s="93"/>
      <c r="BF101" s="93"/>
      <c r="BH101" s="129"/>
      <c r="BI101" s="93"/>
    </row>
    <row r="102" spans="1:61" ht="14.25">
      <c r="A102" s="92"/>
      <c r="B102" s="92"/>
      <c r="C102" s="92"/>
      <c r="D102" s="92"/>
      <c r="E102" s="92"/>
      <c r="F102" s="92"/>
      <c r="G102" s="92"/>
      <c r="H102" s="92"/>
      <c r="I102" s="92"/>
      <c r="J102" s="92"/>
      <c r="K102" s="92"/>
      <c r="L102" s="92"/>
      <c r="M102" s="92"/>
      <c r="N102" s="110"/>
      <c r="O102" s="93"/>
      <c r="P102" s="93"/>
      <c r="R102" s="93"/>
      <c r="S102" s="93"/>
      <c r="T102" s="93"/>
      <c r="U102" s="93"/>
      <c r="X102" s="93"/>
      <c r="Y102" s="93">
        <v>13397710985</v>
      </c>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110"/>
      <c r="BC102" s="93"/>
      <c r="BD102" s="93"/>
      <c r="BE102" s="93"/>
      <c r="BF102" s="93"/>
      <c r="BH102" s="129"/>
      <c r="BI102" s="93"/>
    </row>
    <row r="103" spans="1:61" ht="14.25">
      <c r="A103" s="92"/>
      <c r="B103" s="92"/>
      <c r="C103" s="92"/>
      <c r="D103" s="92"/>
      <c r="E103" s="92"/>
      <c r="F103" s="92"/>
      <c r="G103" s="92"/>
      <c r="H103" s="92"/>
      <c r="I103" s="92"/>
      <c r="J103" s="92"/>
      <c r="K103" s="92"/>
      <c r="L103" s="92"/>
      <c r="M103" s="92"/>
      <c r="N103" s="110"/>
      <c r="O103" s="93"/>
      <c r="P103" s="93"/>
      <c r="R103" s="93"/>
      <c r="S103" s="93"/>
      <c r="T103" s="93"/>
      <c r="U103" s="93"/>
      <c r="X103" s="93"/>
      <c r="Y103" s="93">
        <v>35147417</v>
      </c>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110"/>
      <c r="BC103" s="93"/>
      <c r="BD103" s="93"/>
      <c r="BE103" s="93"/>
      <c r="BF103" s="93"/>
      <c r="BH103" s="129"/>
      <c r="BI103" s="93"/>
    </row>
    <row r="104" spans="1:61" ht="14.25">
      <c r="A104" s="92"/>
      <c r="B104" s="92"/>
      <c r="C104" s="92"/>
      <c r="D104" s="92"/>
      <c r="E104" s="92"/>
      <c r="F104" s="92"/>
      <c r="G104" s="92"/>
      <c r="H104" s="92"/>
      <c r="I104" s="92"/>
      <c r="J104" s="92"/>
      <c r="K104" s="92"/>
      <c r="L104" s="92"/>
      <c r="M104" s="92"/>
      <c r="N104" s="110"/>
      <c r="O104" s="93"/>
      <c r="P104" s="93"/>
      <c r="R104" s="93"/>
      <c r="S104" s="93"/>
      <c r="T104" s="93"/>
      <c r="U104" s="93"/>
      <c r="X104" s="93"/>
      <c r="Y104" s="93">
        <v>6650771</v>
      </c>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110"/>
      <c r="BC104" s="93"/>
      <c r="BD104" s="93"/>
      <c r="BE104" s="93"/>
      <c r="BF104" s="93"/>
      <c r="BH104" s="129"/>
      <c r="BI104" s="93"/>
    </row>
    <row r="105" spans="1:61" ht="14.25">
      <c r="A105" s="92"/>
      <c r="B105" s="92"/>
      <c r="C105" s="92"/>
      <c r="D105" s="92"/>
      <c r="E105" s="92"/>
      <c r="F105" s="92"/>
      <c r="G105" s="92"/>
      <c r="H105" s="92"/>
      <c r="I105" s="92"/>
      <c r="J105" s="92"/>
      <c r="K105" s="92"/>
      <c r="L105" s="92"/>
      <c r="M105" s="92"/>
      <c r="N105" s="110"/>
      <c r="O105" s="93"/>
      <c r="P105" s="93"/>
      <c r="R105" s="93"/>
      <c r="S105" s="141"/>
      <c r="T105" s="93"/>
      <c r="U105" s="93"/>
      <c r="X105" s="93"/>
      <c r="Y105" s="141">
        <v>687679</v>
      </c>
      <c r="Z105" s="93"/>
      <c r="AA105" s="93">
        <f>SUM(Y102:Y105)</f>
        <v>13440196852</v>
      </c>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110"/>
      <c r="BC105" s="93"/>
      <c r="BD105" s="93"/>
      <c r="BE105" s="93"/>
      <c r="BF105" s="93"/>
      <c r="BH105" s="129"/>
      <c r="BI105" s="93"/>
    </row>
    <row r="106" spans="1:61" ht="14.25">
      <c r="A106" s="92"/>
      <c r="B106" s="92"/>
      <c r="C106" s="92"/>
      <c r="D106" s="92"/>
      <c r="E106" s="92"/>
      <c r="F106" s="92"/>
      <c r="G106" s="92"/>
      <c r="H106" s="92"/>
      <c r="I106" s="92"/>
      <c r="J106" s="92"/>
      <c r="K106" s="92"/>
      <c r="L106" s="92"/>
      <c r="M106" s="92"/>
      <c r="N106" s="110"/>
      <c r="O106" s="93"/>
      <c r="P106" s="93"/>
      <c r="R106" s="93"/>
      <c r="T106" s="93"/>
      <c r="U106" s="93"/>
      <c r="X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110"/>
      <c r="BC106" s="93"/>
      <c r="BD106" s="93"/>
      <c r="BE106" s="93"/>
      <c r="BF106" s="93"/>
      <c r="BH106" s="129"/>
      <c r="BI106" s="93"/>
    </row>
    <row r="107" spans="1:61" ht="14.25">
      <c r="A107" s="92"/>
      <c r="B107" s="92"/>
      <c r="C107" s="92"/>
      <c r="D107" s="92"/>
      <c r="E107" s="92"/>
      <c r="F107" s="92"/>
      <c r="G107" s="92"/>
      <c r="H107" s="92"/>
      <c r="I107" s="92"/>
      <c r="J107" s="92"/>
      <c r="K107" s="92"/>
      <c r="L107" s="92"/>
      <c r="M107" s="92"/>
      <c r="N107" s="110"/>
      <c r="O107" s="93"/>
      <c r="P107" s="178"/>
      <c r="Q107" s="93"/>
      <c r="R107" s="93"/>
      <c r="S107" s="93"/>
      <c r="T107" s="93"/>
      <c r="U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144"/>
      <c r="AV107" s="93"/>
      <c r="AW107" s="93"/>
      <c r="AX107" s="93"/>
      <c r="AY107" s="93"/>
      <c r="AZ107" s="93"/>
      <c r="BA107" s="93"/>
      <c r="BB107" s="110"/>
      <c r="BC107" s="93"/>
      <c r="BD107" s="93"/>
      <c r="BE107" s="93"/>
      <c r="BF107" s="93"/>
      <c r="BH107" s="129"/>
      <c r="BI107" s="93"/>
    </row>
    <row r="108" spans="1:61" ht="14.25">
      <c r="A108" s="92"/>
      <c r="B108" s="92"/>
      <c r="C108" s="92"/>
      <c r="D108" s="92"/>
      <c r="E108" s="92"/>
      <c r="F108" s="92"/>
      <c r="G108" s="92"/>
      <c r="H108" s="92"/>
      <c r="I108" s="92"/>
      <c r="J108" s="92"/>
      <c r="K108" s="92"/>
      <c r="L108" s="92"/>
      <c r="M108" s="92"/>
      <c r="N108" s="110"/>
      <c r="O108" s="93"/>
      <c r="P108" s="93"/>
      <c r="Q108" s="93"/>
      <c r="R108" s="93"/>
      <c r="S108" s="93"/>
      <c r="T108" s="93"/>
      <c r="U108" s="93"/>
      <c r="W108" s="93"/>
      <c r="X108" s="93"/>
      <c r="Y108" s="93">
        <v>20509470590</v>
      </c>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144"/>
      <c r="AV108" s="93"/>
      <c r="AW108" s="93"/>
      <c r="AX108" s="93"/>
      <c r="AY108" s="93"/>
      <c r="AZ108" s="93"/>
      <c r="BA108" s="93"/>
      <c r="BB108" s="110"/>
      <c r="BC108" s="93"/>
      <c r="BD108" s="93"/>
      <c r="BE108" s="93"/>
      <c r="BF108" s="93"/>
      <c r="BH108" s="129"/>
      <c r="BI108" s="93"/>
    </row>
    <row r="109" spans="1:61" ht="14.25">
      <c r="A109" s="92"/>
      <c r="B109" s="92"/>
      <c r="C109" s="92"/>
      <c r="D109" s="92"/>
      <c r="E109" s="92"/>
      <c r="F109" s="92"/>
      <c r="G109" s="92"/>
      <c r="H109" s="92"/>
      <c r="I109" s="92"/>
      <c r="J109" s="92"/>
      <c r="K109" s="92"/>
      <c r="L109" s="92"/>
      <c r="M109" s="92"/>
      <c r="N109" s="110"/>
      <c r="O109" s="93"/>
      <c r="P109" s="93"/>
      <c r="Q109" s="93"/>
      <c r="R109" s="93"/>
      <c r="S109" s="93"/>
      <c r="T109" s="93"/>
      <c r="U109" s="93"/>
      <c r="W109" s="93"/>
      <c r="X109" s="93"/>
      <c r="Y109" s="93">
        <v>62614964</v>
      </c>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144"/>
      <c r="AW109" s="144"/>
      <c r="AX109" s="144"/>
      <c r="AY109" s="144"/>
      <c r="AZ109" s="93"/>
      <c r="BA109" s="93"/>
      <c r="BB109" s="110"/>
      <c r="BC109" s="93"/>
      <c r="BD109" s="180"/>
      <c r="BE109" s="180"/>
      <c r="BF109" s="93"/>
      <c r="BH109" s="129"/>
      <c r="BI109" s="93"/>
    </row>
    <row r="110" spans="1:62" ht="14.25">
      <c r="A110" s="92"/>
      <c r="B110" s="92"/>
      <c r="C110" s="92"/>
      <c r="D110" s="92"/>
      <c r="E110" s="92"/>
      <c r="F110" s="92"/>
      <c r="G110" s="92"/>
      <c r="H110" s="92"/>
      <c r="I110" s="92"/>
      <c r="J110" s="92"/>
      <c r="K110" s="92"/>
      <c r="L110" s="92"/>
      <c r="M110" s="92"/>
      <c r="N110" s="110"/>
      <c r="O110" s="93"/>
      <c r="P110" s="93"/>
      <c r="Q110" s="93"/>
      <c r="R110" s="93"/>
      <c r="S110" s="93"/>
      <c r="T110" s="93"/>
      <c r="U110" s="93"/>
      <c r="W110" s="93"/>
      <c r="X110" s="93"/>
      <c r="Y110" s="93">
        <v>284836974</v>
      </c>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144"/>
      <c r="AW110" s="144"/>
      <c r="AX110" s="144"/>
      <c r="AY110" s="144"/>
      <c r="AZ110" s="93"/>
      <c r="BA110" s="93"/>
      <c r="BB110" s="110"/>
      <c r="BC110" s="93"/>
      <c r="BD110" s="180"/>
      <c r="BE110" s="180"/>
      <c r="BF110" s="93"/>
      <c r="BH110" s="129"/>
      <c r="BI110" s="93"/>
      <c r="BJ110" s="93"/>
    </row>
    <row r="111" spans="1:65" ht="14.25">
      <c r="A111" s="92"/>
      <c r="B111" s="92"/>
      <c r="C111" s="92"/>
      <c r="D111" s="92"/>
      <c r="E111" s="92"/>
      <c r="F111" s="92"/>
      <c r="G111" s="92"/>
      <c r="H111" s="92"/>
      <c r="I111" s="92"/>
      <c r="J111" s="92"/>
      <c r="K111" s="92"/>
      <c r="L111" s="92"/>
      <c r="M111" s="92"/>
      <c r="N111" s="110"/>
      <c r="O111" s="93"/>
      <c r="P111" s="93"/>
      <c r="Q111" s="93"/>
      <c r="R111" s="93"/>
      <c r="S111" s="141"/>
      <c r="T111" s="93"/>
      <c r="U111" s="179"/>
      <c r="W111" s="93"/>
      <c r="X111" s="93"/>
      <c r="Y111" s="141">
        <v>150000000</v>
      </c>
      <c r="Z111" s="93"/>
      <c r="AA111" s="179">
        <f>-SUM(Y108:Y111)</f>
        <v>-21006922528</v>
      </c>
      <c r="AB111" s="93"/>
      <c r="AC111" s="93"/>
      <c r="AD111" s="93"/>
      <c r="AE111" s="93"/>
      <c r="AF111" s="93"/>
      <c r="AG111" s="93"/>
      <c r="AH111" s="93"/>
      <c r="AI111" s="93"/>
      <c r="AJ111" s="93"/>
      <c r="AK111" s="93"/>
      <c r="AL111" s="93"/>
      <c r="AM111" s="93"/>
      <c r="AN111" s="93"/>
      <c r="AO111" s="93"/>
      <c r="AP111" s="93"/>
      <c r="AQ111" s="152"/>
      <c r="AR111" s="93"/>
      <c r="AS111" s="152"/>
      <c r="AT111" s="152"/>
      <c r="AU111" s="93"/>
      <c r="AV111" s="144"/>
      <c r="AW111" s="144"/>
      <c r="AX111" s="144"/>
      <c r="AY111" s="144"/>
      <c r="AZ111" s="93"/>
      <c r="BA111" s="93"/>
      <c r="BB111" s="110"/>
      <c r="BC111" s="93"/>
      <c r="BD111" s="180"/>
      <c r="BF111" s="180"/>
      <c r="BG111" s="180"/>
      <c r="BH111" s="181"/>
      <c r="BJ111" s="93"/>
      <c r="BL111" s="93"/>
      <c r="BM111" s="93"/>
    </row>
    <row r="112" spans="1:65" ht="14.25">
      <c r="A112" s="92"/>
      <c r="B112" s="92"/>
      <c r="C112" s="92"/>
      <c r="D112" s="92"/>
      <c r="E112" s="92"/>
      <c r="F112" s="92"/>
      <c r="G112" s="92"/>
      <c r="H112" s="92"/>
      <c r="I112" s="92"/>
      <c r="J112" s="92"/>
      <c r="K112" s="92"/>
      <c r="L112" s="92"/>
      <c r="M112" s="92"/>
      <c r="N112" s="110"/>
      <c r="O112" s="93"/>
      <c r="P112" s="93"/>
      <c r="Q112" s="93"/>
      <c r="R112" s="93"/>
      <c r="S112" s="93"/>
      <c r="T112" s="93"/>
      <c r="U112" s="93"/>
      <c r="W112" s="93"/>
      <c r="X112" s="93"/>
      <c r="Y112" s="93"/>
      <c r="Z112" s="93"/>
      <c r="AA112" s="93">
        <f>AA100+AA105+AA111</f>
        <v>655989367</v>
      </c>
      <c r="AB112" s="93"/>
      <c r="AC112" s="93"/>
      <c r="AD112" s="93"/>
      <c r="AE112" s="93"/>
      <c r="AF112" s="93"/>
      <c r="AG112" s="93"/>
      <c r="AH112" s="93"/>
      <c r="AI112" s="93"/>
      <c r="AJ112" s="93"/>
      <c r="AK112" s="93"/>
      <c r="AL112" s="93"/>
      <c r="AM112" s="93"/>
      <c r="AN112" s="93"/>
      <c r="AO112" s="93"/>
      <c r="AP112" s="93"/>
      <c r="AQ112" s="93"/>
      <c r="AR112" s="93"/>
      <c r="AS112" s="152"/>
      <c r="AT112" s="152"/>
      <c r="AU112" s="93"/>
      <c r="AV112" s="144"/>
      <c r="AW112" s="144"/>
      <c r="AX112" s="144"/>
      <c r="AY112" s="144"/>
      <c r="AZ112" s="93"/>
      <c r="BA112" s="93"/>
      <c r="BB112" s="110"/>
      <c r="BC112" s="93"/>
      <c r="BE112" s="144"/>
      <c r="BG112" s="182"/>
      <c r="BH112" s="183"/>
      <c r="BI112" s="118"/>
      <c r="BJ112" s="93"/>
      <c r="BK112" s="93"/>
      <c r="BL112" s="93"/>
      <c r="BM112" s="93"/>
    </row>
    <row r="113" spans="1:65" ht="14.25">
      <c r="A113" s="92"/>
      <c r="B113" s="92"/>
      <c r="C113" s="92"/>
      <c r="D113" s="92"/>
      <c r="E113" s="92"/>
      <c r="F113" s="92"/>
      <c r="G113" s="92"/>
      <c r="H113" s="92"/>
      <c r="I113" s="92"/>
      <c r="J113" s="92"/>
      <c r="K113" s="92"/>
      <c r="L113" s="92"/>
      <c r="M113" s="92"/>
      <c r="N113" s="110"/>
      <c r="O113" s="93"/>
      <c r="Q113" s="93"/>
      <c r="R113" s="93"/>
      <c r="S113" s="93"/>
      <c r="T113" s="93"/>
      <c r="U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152"/>
      <c r="AT113" s="152"/>
      <c r="AU113" s="93"/>
      <c r="AV113" s="144"/>
      <c r="AW113" s="144"/>
      <c r="AX113" s="144"/>
      <c r="AY113" s="144"/>
      <c r="AZ113" s="93"/>
      <c r="BA113" s="93"/>
      <c r="BB113" s="110"/>
      <c r="BC113" s="93"/>
      <c r="BE113" s="144"/>
      <c r="BG113" s="182"/>
      <c r="BH113" s="183"/>
      <c r="BI113" s="118"/>
      <c r="BJ113" s="93"/>
      <c r="BK113" s="93"/>
      <c r="BL113" s="93"/>
      <c r="BM113" s="93"/>
    </row>
    <row r="114" spans="1:65" ht="14.25">
      <c r="A114" s="92"/>
      <c r="B114" s="92"/>
      <c r="C114" s="92"/>
      <c r="D114" s="92"/>
      <c r="E114" s="92"/>
      <c r="F114" s="92"/>
      <c r="G114" s="92"/>
      <c r="H114" s="92"/>
      <c r="I114" s="92"/>
      <c r="J114" s="92"/>
      <c r="K114" s="92"/>
      <c r="L114" s="92"/>
      <c r="M114" s="92"/>
      <c r="N114" s="110"/>
      <c r="O114" s="131"/>
      <c r="P114" s="93"/>
      <c r="Q114" s="93"/>
      <c r="R114" s="93"/>
      <c r="S114" s="93"/>
      <c r="T114" s="93"/>
      <c r="U114" s="93"/>
      <c r="W114" s="93"/>
      <c r="X114" s="93"/>
      <c r="Y114" s="93">
        <v>3877520990</v>
      </c>
      <c r="Z114" s="93"/>
      <c r="AA114" s="93"/>
      <c r="AB114" s="152"/>
      <c r="AC114" s="152"/>
      <c r="AD114" s="152"/>
      <c r="AE114" s="152"/>
      <c r="AF114" s="152"/>
      <c r="AG114" s="152"/>
      <c r="AH114" s="152"/>
      <c r="AI114" s="152"/>
      <c r="AJ114" s="152"/>
      <c r="AK114" s="152"/>
      <c r="AL114" s="152"/>
      <c r="AM114" s="152"/>
      <c r="AN114" s="152"/>
      <c r="AO114" s="93"/>
      <c r="AP114" s="93"/>
      <c r="AQ114" s="93"/>
      <c r="AR114" s="93"/>
      <c r="AS114" s="93"/>
      <c r="AT114" s="93"/>
      <c r="AU114" s="93"/>
      <c r="AV114" s="144"/>
      <c r="AW114" s="144"/>
      <c r="AX114" s="144"/>
      <c r="AY114" s="144"/>
      <c r="AZ114" s="93"/>
      <c r="BA114" s="93"/>
      <c r="BB114" s="110"/>
      <c r="BC114" s="93"/>
      <c r="BD114" s="144"/>
      <c r="BE114" s="182"/>
      <c r="BF114" s="144"/>
      <c r="BG114" s="182"/>
      <c r="BH114" s="183"/>
      <c r="BI114" s="118"/>
      <c r="BJ114" s="93"/>
      <c r="BK114" s="93"/>
      <c r="BL114" s="93"/>
      <c r="BM114" s="93"/>
    </row>
    <row r="115" spans="1:65" ht="14.25">
      <c r="A115" s="92"/>
      <c r="B115" s="92"/>
      <c r="C115" s="92"/>
      <c r="D115" s="92"/>
      <c r="E115" s="92"/>
      <c r="F115" s="92"/>
      <c r="G115" s="92"/>
      <c r="H115" s="92"/>
      <c r="I115" s="92"/>
      <c r="J115" s="92"/>
      <c r="K115" s="92"/>
      <c r="L115" s="92"/>
      <c r="M115" s="92"/>
      <c r="N115" s="110"/>
      <c r="O115" s="93"/>
      <c r="P115" s="93"/>
      <c r="Q115" s="93"/>
      <c r="R115" s="93"/>
      <c r="S115" s="141"/>
      <c r="T115" s="93"/>
      <c r="U115" s="141"/>
      <c r="W115" s="93"/>
      <c r="X115" s="93"/>
      <c r="Y115" s="141">
        <v>3877520990</v>
      </c>
      <c r="Z115" s="93"/>
      <c r="AA115" s="141">
        <f>Y114-Y115</f>
        <v>0</v>
      </c>
      <c r="AB115" s="93"/>
      <c r="AC115" s="93"/>
      <c r="AD115" s="93"/>
      <c r="AE115" s="93"/>
      <c r="AF115" s="93"/>
      <c r="AG115" s="93"/>
      <c r="AH115" s="93"/>
      <c r="AI115" s="93"/>
      <c r="AJ115" s="93"/>
      <c r="AK115" s="93"/>
      <c r="AL115" s="93"/>
      <c r="AM115" s="93"/>
      <c r="AN115" s="93"/>
      <c r="AO115" s="93"/>
      <c r="AP115" s="93"/>
      <c r="AQ115" s="93"/>
      <c r="AR115" s="93"/>
      <c r="AS115" s="93"/>
      <c r="AT115" s="93"/>
      <c r="AU115" s="93"/>
      <c r="AV115" s="144"/>
      <c r="AW115" s="144"/>
      <c r="AX115" s="144"/>
      <c r="AY115" s="144"/>
      <c r="AZ115" s="144"/>
      <c r="BA115" s="93"/>
      <c r="BB115" s="110"/>
      <c r="BC115" s="93"/>
      <c r="BD115" s="144"/>
      <c r="BE115" s="182"/>
      <c r="BF115" s="144"/>
      <c r="BG115" s="182"/>
      <c r="BH115" s="183"/>
      <c r="BJ115" s="118"/>
      <c r="BL115" s="184"/>
      <c r="BM115" s="184"/>
    </row>
    <row r="116" spans="1:65" ht="14.25">
      <c r="A116" s="92"/>
      <c r="B116" s="92"/>
      <c r="C116" s="92"/>
      <c r="D116" s="92"/>
      <c r="E116" s="92"/>
      <c r="F116" s="92"/>
      <c r="G116" s="92"/>
      <c r="H116" s="92"/>
      <c r="I116" s="92"/>
      <c r="J116" s="92"/>
      <c r="K116" s="92"/>
      <c r="L116" s="92"/>
      <c r="M116" s="92"/>
      <c r="N116" s="110"/>
      <c r="O116" s="93"/>
      <c r="P116" s="93"/>
      <c r="Q116" s="93"/>
      <c r="R116" s="93"/>
      <c r="S116" s="93"/>
      <c r="T116" s="93"/>
      <c r="U116" s="93"/>
      <c r="W116" s="93"/>
      <c r="X116" s="93"/>
      <c r="Y116" s="93"/>
      <c r="Z116" s="93"/>
      <c r="AA116" s="93">
        <f>AA112-AA115</f>
        <v>655989367</v>
      </c>
      <c r="AB116" s="93"/>
      <c r="AC116" s="93"/>
      <c r="AD116" s="93"/>
      <c r="AE116" s="93"/>
      <c r="AF116" s="93"/>
      <c r="AG116" s="93"/>
      <c r="AH116" s="93"/>
      <c r="AI116" s="93"/>
      <c r="AJ116" s="93"/>
      <c r="AK116" s="93"/>
      <c r="AL116" s="93"/>
      <c r="AM116" s="93"/>
      <c r="AN116" s="93"/>
      <c r="AO116" s="93"/>
      <c r="AP116" s="93"/>
      <c r="AQ116" s="93"/>
      <c r="AR116" s="93"/>
      <c r="AS116" s="93"/>
      <c r="AT116" s="93"/>
      <c r="AU116" s="144"/>
      <c r="AV116" s="144"/>
      <c r="AW116" s="144"/>
      <c r="AX116" s="144"/>
      <c r="AY116" s="144"/>
      <c r="AZ116" s="144"/>
      <c r="BA116" s="93"/>
      <c r="BB116" s="110"/>
      <c r="BC116" s="93"/>
      <c r="BD116" s="144"/>
      <c r="BE116" s="182"/>
      <c r="BF116" s="144"/>
      <c r="BG116" s="182"/>
      <c r="BH116" s="183"/>
      <c r="BJ116" s="118"/>
      <c r="BL116" s="184"/>
      <c r="BM116" s="184"/>
    </row>
    <row r="117" spans="1:65" ht="14.25">
      <c r="A117" s="92"/>
      <c r="B117" s="92"/>
      <c r="C117" s="92"/>
      <c r="D117" s="92"/>
      <c r="E117" s="92"/>
      <c r="F117" s="92"/>
      <c r="G117" s="92"/>
      <c r="H117" s="92"/>
      <c r="I117" s="92"/>
      <c r="J117" s="92"/>
      <c r="K117" s="92"/>
      <c r="L117" s="92"/>
      <c r="M117" s="92"/>
      <c r="N117" s="110"/>
      <c r="O117" s="131"/>
      <c r="P117" s="93"/>
      <c r="Q117" s="93"/>
      <c r="R117" s="93"/>
      <c r="S117" s="93"/>
      <c r="T117" s="93"/>
      <c r="U117" s="93"/>
      <c r="W117" s="93"/>
      <c r="X117" s="93"/>
      <c r="Y117" s="93"/>
      <c r="Z117" s="93"/>
      <c r="AA117" s="93">
        <v>0</v>
      </c>
      <c r="AB117" s="93"/>
      <c r="AC117" s="93"/>
      <c r="AD117" s="93"/>
      <c r="AE117" s="93"/>
      <c r="AF117" s="93"/>
      <c r="AG117" s="93"/>
      <c r="AH117" s="93"/>
      <c r="AI117" s="93"/>
      <c r="AJ117" s="93"/>
      <c r="AK117" s="93"/>
      <c r="AL117" s="93"/>
      <c r="AM117" s="93"/>
      <c r="AN117" s="93"/>
      <c r="AO117" s="93"/>
      <c r="AP117" s="93"/>
      <c r="AQ117" s="93"/>
      <c r="AR117" s="93"/>
      <c r="AS117" s="93"/>
      <c r="AT117" s="93"/>
      <c r="AU117" s="144"/>
      <c r="AV117" s="144"/>
      <c r="AW117" s="144"/>
      <c r="AX117" s="144"/>
      <c r="AY117" s="144"/>
      <c r="AZ117" s="144"/>
      <c r="BA117" s="93"/>
      <c r="BB117" s="110"/>
      <c r="BC117" s="93"/>
      <c r="BD117" s="93"/>
      <c r="BE117" s="182"/>
      <c r="BF117" s="182"/>
      <c r="BG117" s="182"/>
      <c r="BH117" s="183"/>
      <c r="BJ117" s="118"/>
      <c r="BK117" s="118"/>
      <c r="BL117" s="184"/>
      <c r="BM117" s="184"/>
    </row>
    <row r="118" spans="1:65" ht="14.25">
      <c r="A118" s="92"/>
      <c r="B118" s="92"/>
      <c r="C118" s="92"/>
      <c r="D118" s="92"/>
      <c r="E118" s="92"/>
      <c r="F118" s="92"/>
      <c r="G118" s="92"/>
      <c r="H118" s="92"/>
      <c r="I118" s="92"/>
      <c r="J118" s="92"/>
      <c r="K118" s="92"/>
      <c r="L118" s="92"/>
      <c r="M118" s="92"/>
      <c r="N118" s="110"/>
      <c r="O118" s="131"/>
      <c r="P118" s="93"/>
      <c r="Q118" s="93"/>
      <c r="R118" s="93"/>
      <c r="S118" s="93"/>
      <c r="T118" s="93"/>
      <c r="U118" s="93"/>
      <c r="W118" s="93"/>
      <c r="X118" s="93"/>
      <c r="Y118" s="93"/>
      <c r="Z118" s="93"/>
      <c r="AA118" s="93">
        <v>0</v>
      </c>
      <c r="AB118" s="93"/>
      <c r="AC118" s="93"/>
      <c r="AD118" s="93"/>
      <c r="AE118" s="93"/>
      <c r="AF118" s="93"/>
      <c r="AG118" s="93"/>
      <c r="AH118" s="93"/>
      <c r="AI118" s="93"/>
      <c r="AJ118" s="93"/>
      <c r="AK118" s="93"/>
      <c r="AL118" s="93"/>
      <c r="AM118" s="93"/>
      <c r="AN118" s="93"/>
      <c r="AO118" s="93"/>
      <c r="AP118" s="93"/>
      <c r="AQ118" s="93"/>
      <c r="AR118" s="93"/>
      <c r="AS118" s="93"/>
      <c r="AT118" s="93"/>
      <c r="AU118" s="144"/>
      <c r="AV118" s="144"/>
      <c r="AW118" s="144"/>
      <c r="AX118" s="144"/>
      <c r="AY118" s="144"/>
      <c r="AZ118" s="144"/>
      <c r="BA118" s="93"/>
      <c r="BB118" s="110"/>
      <c r="BC118" s="93"/>
      <c r="BD118" s="93"/>
      <c r="BE118" s="182"/>
      <c r="BF118" s="182"/>
      <c r="BG118" s="182"/>
      <c r="BH118" s="183"/>
      <c r="BJ118" s="118"/>
      <c r="BK118" s="118"/>
      <c r="BL118" s="184"/>
      <c r="BM118" s="184"/>
    </row>
    <row r="119" spans="1:65" ht="14.25">
      <c r="A119" s="92"/>
      <c r="B119" s="92"/>
      <c r="C119" s="92"/>
      <c r="D119" s="92"/>
      <c r="E119" s="92"/>
      <c r="F119" s="92"/>
      <c r="G119" s="92"/>
      <c r="H119" s="92"/>
      <c r="I119" s="92"/>
      <c r="J119" s="92"/>
      <c r="K119" s="92"/>
      <c r="L119" s="92"/>
      <c r="M119" s="92"/>
      <c r="N119" s="110"/>
      <c r="O119" s="131"/>
      <c r="P119" s="93"/>
      <c r="Q119" s="93"/>
      <c r="R119" s="93"/>
      <c r="S119" s="93"/>
      <c r="T119" s="93"/>
      <c r="U119" s="93"/>
      <c r="W119" s="93"/>
      <c r="X119" s="93"/>
      <c r="Y119" s="93"/>
      <c r="Z119" s="93"/>
      <c r="AA119" s="93">
        <v>687595563</v>
      </c>
      <c r="AB119" s="93"/>
      <c r="AC119" s="93"/>
      <c r="AD119" s="93"/>
      <c r="AE119" s="93"/>
      <c r="AF119" s="93"/>
      <c r="AG119" s="93"/>
      <c r="AH119" s="93"/>
      <c r="AI119" s="93"/>
      <c r="AJ119" s="93"/>
      <c r="AK119" s="93"/>
      <c r="AL119" s="93"/>
      <c r="AM119" s="93"/>
      <c r="AN119" s="93"/>
      <c r="AO119" s="93"/>
      <c r="AP119" s="93"/>
      <c r="AQ119" s="93"/>
      <c r="AR119" s="93"/>
      <c r="AS119" s="93"/>
      <c r="AT119" s="93"/>
      <c r="AU119" s="144"/>
      <c r="AV119" s="144"/>
      <c r="AW119" s="144"/>
      <c r="AX119" s="144"/>
      <c r="AY119" s="144"/>
      <c r="AZ119" s="144"/>
      <c r="BA119" s="93"/>
      <c r="BB119" s="110"/>
      <c r="BC119" s="93"/>
      <c r="BE119" s="182"/>
      <c r="BG119" s="182"/>
      <c r="BH119" s="183"/>
      <c r="BJ119" s="118"/>
      <c r="BL119" s="184"/>
      <c r="BM119" s="184"/>
    </row>
    <row r="120" spans="1:65" ht="14.25">
      <c r="A120" s="92"/>
      <c r="B120" s="92"/>
      <c r="C120" s="92"/>
      <c r="D120" s="92"/>
      <c r="E120" s="92"/>
      <c r="F120" s="92"/>
      <c r="G120" s="92"/>
      <c r="H120" s="92"/>
      <c r="I120" s="92"/>
      <c r="J120" s="92"/>
      <c r="K120" s="92"/>
      <c r="L120" s="92"/>
      <c r="M120" s="92"/>
      <c r="N120" s="110"/>
      <c r="P120" s="93"/>
      <c r="Q120" s="93"/>
      <c r="R120" s="93"/>
      <c r="S120" s="93"/>
      <c r="T120" s="93"/>
      <c r="U120" s="141"/>
      <c r="W120" s="93"/>
      <c r="X120" s="93"/>
      <c r="Y120" s="93"/>
      <c r="Z120" s="93"/>
      <c r="AA120" s="141">
        <v>48706353</v>
      </c>
      <c r="AB120" s="93"/>
      <c r="AC120" s="93"/>
      <c r="AD120" s="93"/>
      <c r="AE120" s="93"/>
      <c r="AF120" s="93"/>
      <c r="AG120" s="93"/>
      <c r="AH120" s="93"/>
      <c r="AI120" s="93"/>
      <c r="AJ120" s="93"/>
      <c r="AK120" s="93"/>
      <c r="AL120" s="93"/>
      <c r="AM120" s="93"/>
      <c r="AN120" s="93"/>
      <c r="AO120" s="93"/>
      <c r="AP120" s="93"/>
      <c r="AQ120" s="93"/>
      <c r="AR120" s="93"/>
      <c r="AS120" s="93"/>
      <c r="AT120" s="93"/>
      <c r="AU120" s="144"/>
      <c r="AV120" s="93"/>
      <c r="AW120" s="93"/>
      <c r="AX120" s="93"/>
      <c r="AY120" s="93"/>
      <c r="AZ120" s="93"/>
      <c r="BA120" s="93"/>
      <c r="BB120" s="110"/>
      <c r="BC120" s="93"/>
      <c r="BD120" s="144"/>
      <c r="BE120" s="182"/>
      <c r="BF120" s="144"/>
      <c r="BG120" s="182"/>
      <c r="BH120" s="183"/>
      <c r="BJ120" s="118"/>
      <c r="BL120" s="184"/>
      <c r="BM120" s="184"/>
    </row>
    <row r="121" spans="1:65" ht="15" thickBot="1">
      <c r="A121" s="92"/>
      <c r="B121" s="92"/>
      <c r="C121" s="92"/>
      <c r="D121" s="92"/>
      <c r="E121" s="92"/>
      <c r="F121" s="92"/>
      <c r="G121" s="92"/>
      <c r="H121" s="92"/>
      <c r="I121" s="92"/>
      <c r="J121" s="92"/>
      <c r="K121" s="92"/>
      <c r="L121" s="92"/>
      <c r="M121" s="92"/>
      <c r="N121" s="110"/>
      <c r="O121" s="93"/>
      <c r="P121" s="93"/>
      <c r="Q121" s="93"/>
      <c r="R121" s="93"/>
      <c r="S121" s="93"/>
      <c r="T121" s="93"/>
      <c r="U121" s="136"/>
      <c r="W121" s="93"/>
      <c r="X121" s="93"/>
      <c r="Y121" s="93"/>
      <c r="Z121" s="93"/>
      <c r="AA121" s="136">
        <f>AA116-AA117-AA118-AA119-AA120</f>
        <v>-80312549</v>
      </c>
      <c r="AB121" s="93"/>
      <c r="AC121" s="93"/>
      <c r="AD121" s="93"/>
      <c r="AE121" s="93"/>
      <c r="AF121" s="93"/>
      <c r="AG121" s="93"/>
      <c r="AH121" s="93"/>
      <c r="AI121" s="93"/>
      <c r="AJ121" s="93"/>
      <c r="AK121" s="93"/>
      <c r="AL121" s="93"/>
      <c r="AM121" s="93"/>
      <c r="AN121" s="93"/>
      <c r="AO121" s="93"/>
      <c r="AP121" s="93"/>
      <c r="AQ121" s="93"/>
      <c r="AR121" s="93"/>
      <c r="AS121" s="93"/>
      <c r="AT121" s="93"/>
      <c r="AU121" s="144"/>
      <c r="AV121" s="93"/>
      <c r="AW121" s="93"/>
      <c r="AX121" s="93"/>
      <c r="AY121" s="93"/>
      <c r="AZ121" s="93"/>
      <c r="BA121" s="93"/>
      <c r="BB121" s="110"/>
      <c r="BC121" s="93"/>
      <c r="BD121" s="144"/>
      <c r="BE121" s="182"/>
      <c r="BF121" s="93"/>
      <c r="BG121" s="182"/>
      <c r="BH121" s="183"/>
      <c r="BJ121" s="118"/>
      <c r="BK121" s="118"/>
      <c r="BL121" s="184"/>
      <c r="BM121" s="184"/>
    </row>
    <row r="122" spans="1:65" ht="15.75" thickBot="1" thickTop="1">
      <c r="A122" s="92"/>
      <c r="B122" s="92"/>
      <c r="C122" s="92"/>
      <c r="D122" s="92"/>
      <c r="E122" s="92"/>
      <c r="F122" s="92"/>
      <c r="G122" s="92"/>
      <c r="H122" s="92"/>
      <c r="I122" s="92"/>
      <c r="J122" s="92"/>
      <c r="K122" s="92"/>
      <c r="L122" s="92"/>
      <c r="M122" s="92"/>
      <c r="N122" s="110"/>
      <c r="P122" s="93"/>
      <c r="Q122" s="93"/>
      <c r="R122" s="93"/>
      <c r="S122" s="93"/>
      <c r="T122" s="93"/>
      <c r="U122" s="93"/>
      <c r="W122" s="93"/>
      <c r="X122" s="93"/>
      <c r="Y122" s="93"/>
      <c r="Z122" s="93"/>
      <c r="AA122" s="129"/>
      <c r="AB122" s="93"/>
      <c r="AC122" s="93"/>
      <c r="AD122" s="93"/>
      <c r="AE122" s="93"/>
      <c r="AF122" s="93"/>
      <c r="AG122" s="93"/>
      <c r="AH122" s="93"/>
      <c r="AI122" s="93"/>
      <c r="AJ122" s="93"/>
      <c r="AK122" s="93"/>
      <c r="AL122" s="93"/>
      <c r="AM122" s="93"/>
      <c r="AN122" s="93"/>
      <c r="AO122" s="93"/>
      <c r="AP122" s="93"/>
      <c r="AQ122" s="93"/>
      <c r="AR122" s="93"/>
      <c r="AS122" s="93"/>
      <c r="AT122" s="93"/>
      <c r="AU122" s="144"/>
      <c r="AV122" s="93"/>
      <c r="AW122" s="93"/>
      <c r="AX122" s="93"/>
      <c r="AY122" s="93"/>
      <c r="AZ122" s="93"/>
      <c r="BA122" s="93"/>
      <c r="BB122" s="110"/>
      <c r="BC122" s="93"/>
      <c r="BD122" s="144"/>
      <c r="BE122" s="182"/>
      <c r="BF122" s="144"/>
      <c r="BG122" s="182"/>
      <c r="BH122" s="183"/>
      <c r="BJ122" s="118"/>
      <c r="BK122" s="118"/>
      <c r="BL122" s="184"/>
      <c r="BM122" s="184"/>
    </row>
    <row r="123" spans="1:65" ht="14.25">
      <c r="A123" s="185"/>
      <c r="B123" s="161"/>
      <c r="C123" s="161"/>
      <c r="D123" s="161"/>
      <c r="E123" s="161"/>
      <c r="F123" s="161"/>
      <c r="G123" s="161"/>
      <c r="H123" s="161"/>
      <c r="I123" s="161"/>
      <c r="J123" s="161"/>
      <c r="K123" s="161"/>
      <c r="L123" s="161"/>
      <c r="M123" s="92"/>
      <c r="N123" s="110"/>
      <c r="O123" s="93"/>
      <c r="P123" s="93"/>
      <c r="Q123" s="93"/>
      <c r="R123" s="93"/>
      <c r="S123" s="93"/>
      <c r="T123" s="93"/>
      <c r="U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144"/>
      <c r="AV123" s="93"/>
      <c r="AW123" s="93"/>
      <c r="AX123" s="93"/>
      <c r="AY123" s="93"/>
      <c r="AZ123" s="93"/>
      <c r="BA123" s="93"/>
      <c r="BB123" s="110"/>
      <c r="BC123" s="93"/>
      <c r="BD123" s="144"/>
      <c r="BE123" s="182"/>
      <c r="BF123" s="124"/>
      <c r="BG123" s="182"/>
      <c r="BH123" s="183"/>
      <c r="BI123" s="93"/>
      <c r="BJ123" s="118"/>
      <c r="BL123" s="184"/>
      <c r="BM123" s="184"/>
    </row>
    <row r="124" spans="13:105" ht="15" thickBot="1">
      <c r="M124" s="184"/>
      <c r="N124" s="187"/>
      <c r="O124" s="157"/>
      <c r="P124" s="157"/>
      <c r="Q124" s="157"/>
      <c r="R124" s="157"/>
      <c r="S124" s="157"/>
      <c r="T124" s="157"/>
      <c r="U124" s="157"/>
      <c r="V124" s="157"/>
      <c r="W124" s="157"/>
      <c r="X124" s="157"/>
      <c r="Y124" s="157"/>
      <c r="Z124" s="157"/>
      <c r="AA124" s="157"/>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56"/>
      <c r="BC124" s="157"/>
      <c r="BD124" s="157"/>
      <c r="BE124" s="189"/>
      <c r="BF124" s="189"/>
      <c r="BG124" s="189"/>
      <c r="BH124" s="190"/>
      <c r="BI124" s="184"/>
      <c r="BJ124" s="184"/>
      <c r="BL124" s="184"/>
      <c r="BM124" s="184"/>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row>
    <row r="125" spans="13:105" ht="14.25">
      <c r="M125" s="184"/>
      <c r="N125" s="184"/>
      <c r="O125" s="184"/>
      <c r="P125" s="184"/>
      <c r="Q125" s="184"/>
      <c r="R125" s="184"/>
      <c r="S125" s="184"/>
      <c r="T125" s="184"/>
      <c r="U125" s="192"/>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93"/>
      <c r="BC125" s="93"/>
      <c r="BD125" s="93"/>
      <c r="BE125" s="193"/>
      <c r="BF125" s="93"/>
      <c r="BG125" s="193"/>
      <c r="BH125" s="184"/>
      <c r="BI125" s="184"/>
      <c r="BJ125" s="184"/>
      <c r="BK125" s="184"/>
      <c r="BL125" s="184"/>
      <c r="BM125" s="184"/>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row>
    <row r="126" spans="13:105" ht="14.25">
      <c r="M126" s="184"/>
      <c r="N126" s="184"/>
      <c r="O126" s="184"/>
      <c r="P126" s="184"/>
      <c r="Q126" s="184"/>
      <c r="R126" s="184"/>
      <c r="S126" s="184"/>
      <c r="T126" s="184"/>
      <c r="U126" s="192"/>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93"/>
      <c r="BE126" s="193"/>
      <c r="BF126" s="194"/>
      <c r="BG126" s="193"/>
      <c r="BH126" s="184"/>
      <c r="BI126" s="93"/>
      <c r="BJ126" s="184"/>
      <c r="BK126" s="184"/>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row>
    <row r="127" spans="13:105" ht="14.25">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93"/>
      <c r="BE127" s="93"/>
      <c r="BF127" s="93"/>
      <c r="BH127" s="93"/>
      <c r="BI127" s="184"/>
      <c r="BJ127" s="184"/>
      <c r="BK127" s="184"/>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row>
    <row r="128" spans="13:105" ht="14.25">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row>
    <row r="129" spans="13:105" ht="14.25">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row>
    <row r="130" spans="13:105" ht="14.25">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row>
    <row r="131" spans="13:105" ht="14.25">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row>
    <row r="132" spans="13:105" ht="14.25">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row>
    <row r="133" spans="13:105" ht="14.25">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row>
    <row r="134" spans="13:105" ht="14.25">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row>
    <row r="135" spans="13:105" ht="14.25">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c r="CW135" s="191"/>
      <c r="CX135" s="191"/>
      <c r="CY135" s="191"/>
      <c r="CZ135" s="191"/>
      <c r="DA135" s="191"/>
    </row>
    <row r="136" spans="13:105" ht="14.25">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row>
    <row r="137" spans="13:105" ht="14.25">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row>
    <row r="138" spans="13:105" ht="14.25">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row>
    <row r="139" spans="13:105" ht="14.25">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row>
    <row r="140" spans="13:105" ht="14.25">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row>
    <row r="141" spans="13:105" ht="14.25">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row>
    <row r="142" spans="13:105" ht="14.25">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row>
    <row r="143" spans="13:105" ht="14.25">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row>
    <row r="144" spans="13:105" ht="14.25">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row>
    <row r="145" spans="13:105" ht="14.25">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row>
    <row r="146" spans="13:105" ht="14.25">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row>
    <row r="147" spans="13:105" ht="14.25">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row>
    <row r="148" spans="13:105" ht="14.25">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row>
    <row r="149" spans="13:105" ht="14.25">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row>
    <row r="150" spans="13:105" ht="14.25">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row>
    <row r="151" spans="13:105" ht="14.25">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row>
    <row r="152" spans="13:105" ht="14.25">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row>
    <row r="153" spans="13:105" ht="14.25">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row>
    <row r="154" spans="13:105" ht="14.25">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row>
    <row r="155" spans="13:105" ht="14.25">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row>
    <row r="156" spans="13:105" ht="14.25">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row>
    <row r="157" spans="13:105" ht="14.25">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row>
    <row r="158" spans="13:105" ht="14.25">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row>
    <row r="159" spans="13:105" ht="14.25">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row>
    <row r="160" spans="13:105" ht="14.25">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row>
    <row r="161" spans="13:105" ht="14.25">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row>
    <row r="162" spans="13:105" ht="14.25">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row>
    <row r="163" spans="13:105" ht="14.25">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row>
    <row r="164" spans="13:105" ht="14.25">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row>
    <row r="165" spans="13:105" ht="14.25">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row>
    <row r="166" spans="13:105" ht="14.25">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row>
    <row r="167" spans="13:105" ht="14.25">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row>
    <row r="168" spans="13:105" ht="14.25">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row>
    <row r="169" spans="13:105" ht="14.25">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row>
    <row r="170" spans="13:105" ht="14.25">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row>
    <row r="171" spans="13:105" ht="14.25">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row>
    <row r="172" spans="13:105" ht="14.25">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row>
    <row r="173" spans="13:105" ht="14.25">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row>
    <row r="174" spans="13:105" ht="14.25">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row>
    <row r="175" spans="13:105" ht="14.25">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row>
    <row r="176" spans="13:105" ht="14.25">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row>
    <row r="177" spans="13:105" ht="14.25">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row>
    <row r="178" spans="13:105" ht="14.25">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row>
    <row r="179" spans="13:105" ht="14.25">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c r="BA179" s="191"/>
      <c r="BB179" s="191"/>
      <c r="BC179" s="191"/>
      <c r="BD179" s="191"/>
      <c r="BE179" s="191"/>
      <c r="BF179" s="191"/>
      <c r="BG179" s="191"/>
      <c r="BH179" s="191"/>
      <c r="BI179" s="191"/>
      <c r="BJ179" s="191"/>
      <c r="BK179" s="191"/>
      <c r="BL179" s="191"/>
      <c r="BM179" s="191"/>
      <c r="BN179" s="191"/>
      <c r="BO179" s="191"/>
      <c r="BP179" s="191"/>
      <c r="BQ179" s="191"/>
      <c r="BR179" s="191"/>
      <c r="BS179" s="191"/>
      <c r="BT179" s="191"/>
      <c r="BU179" s="191"/>
      <c r="BV179" s="191"/>
      <c r="BW179" s="191"/>
      <c r="BX179" s="191"/>
      <c r="BY179" s="191"/>
      <c r="BZ179" s="191"/>
      <c r="CA179" s="191"/>
      <c r="CB179" s="191"/>
      <c r="CC179" s="191"/>
      <c r="CD179" s="191"/>
      <c r="CE179" s="191"/>
      <c r="CF179" s="191"/>
      <c r="CG179" s="191"/>
      <c r="CH179" s="191"/>
      <c r="CI179" s="191"/>
      <c r="CJ179" s="191"/>
      <c r="CK179" s="191"/>
      <c r="CL179" s="191"/>
      <c r="CM179" s="191"/>
      <c r="CN179" s="191"/>
      <c r="CO179" s="191"/>
      <c r="CP179" s="191"/>
      <c r="CQ179" s="191"/>
      <c r="CR179" s="191"/>
      <c r="CS179" s="191"/>
      <c r="CT179" s="191"/>
      <c r="CU179" s="191"/>
      <c r="CV179" s="191"/>
      <c r="CW179" s="191"/>
      <c r="CX179" s="191"/>
      <c r="CY179" s="191"/>
      <c r="CZ179" s="191"/>
      <c r="DA179" s="191"/>
    </row>
    <row r="180" spans="13:105" ht="14.25">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c r="BA180" s="191"/>
      <c r="BB180" s="191"/>
      <c r="BC180" s="191"/>
      <c r="BD180" s="191"/>
      <c r="BE180" s="191"/>
      <c r="BF180" s="191"/>
      <c r="BG180" s="191"/>
      <c r="BH180" s="191"/>
      <c r="BI180" s="191"/>
      <c r="BJ180" s="191"/>
      <c r="BK180" s="191"/>
      <c r="BL180" s="191"/>
      <c r="BM180" s="191"/>
      <c r="BN180" s="191"/>
      <c r="BO180" s="191"/>
      <c r="BP180" s="191"/>
      <c r="BQ180" s="191"/>
      <c r="BR180" s="191"/>
      <c r="BS180" s="191"/>
      <c r="BT180" s="191"/>
      <c r="BU180" s="191"/>
      <c r="BV180" s="191"/>
      <c r="BW180" s="191"/>
      <c r="BX180" s="191"/>
      <c r="BY180" s="191"/>
      <c r="BZ180" s="191"/>
      <c r="CA180" s="191"/>
      <c r="CB180" s="191"/>
      <c r="CC180" s="191"/>
      <c r="CD180" s="191"/>
      <c r="CE180" s="191"/>
      <c r="CF180" s="191"/>
      <c r="CG180" s="191"/>
      <c r="CH180" s="191"/>
      <c r="CI180" s="191"/>
      <c r="CJ180" s="191"/>
      <c r="CK180" s="191"/>
      <c r="CL180" s="191"/>
      <c r="CM180" s="191"/>
      <c r="CN180" s="191"/>
      <c r="CO180" s="191"/>
      <c r="CP180" s="191"/>
      <c r="CQ180" s="191"/>
      <c r="CR180" s="191"/>
      <c r="CS180" s="191"/>
      <c r="CT180" s="191"/>
      <c r="CU180" s="191"/>
      <c r="CV180" s="191"/>
      <c r="CW180" s="191"/>
      <c r="CX180" s="191"/>
      <c r="CY180" s="191"/>
      <c r="CZ180" s="191"/>
      <c r="DA180" s="191"/>
    </row>
    <row r="181" spans="13:105" ht="14.25">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c r="AZ181" s="191"/>
      <c r="BA181" s="191"/>
      <c r="BB181" s="191"/>
      <c r="BC181" s="191"/>
      <c r="BD181" s="191"/>
      <c r="BE181" s="191"/>
      <c r="BF181" s="191"/>
      <c r="BG181" s="191"/>
      <c r="BH181" s="191"/>
      <c r="BI181" s="191"/>
      <c r="BJ181" s="191"/>
      <c r="BK181" s="191"/>
      <c r="BL181" s="191"/>
      <c r="BM181" s="191"/>
      <c r="BN181" s="191"/>
      <c r="BO181" s="191"/>
      <c r="BP181" s="191"/>
      <c r="BQ181" s="191"/>
      <c r="BR181" s="191"/>
      <c r="BS181" s="191"/>
      <c r="BT181" s="191"/>
      <c r="BU181" s="191"/>
      <c r="BV181" s="191"/>
      <c r="BW181" s="191"/>
      <c r="BX181" s="191"/>
      <c r="BY181" s="191"/>
      <c r="BZ181" s="191"/>
      <c r="CA181" s="191"/>
      <c r="CB181" s="191"/>
      <c r="CC181" s="191"/>
      <c r="CD181" s="191"/>
      <c r="CE181" s="191"/>
      <c r="CF181" s="191"/>
      <c r="CG181" s="191"/>
      <c r="CH181" s="191"/>
      <c r="CI181" s="191"/>
      <c r="CJ181" s="191"/>
      <c r="CK181" s="191"/>
      <c r="CL181" s="191"/>
      <c r="CM181" s="191"/>
      <c r="CN181" s="191"/>
      <c r="CO181" s="191"/>
      <c r="CP181" s="191"/>
      <c r="CQ181" s="191"/>
      <c r="CR181" s="191"/>
      <c r="CS181" s="191"/>
      <c r="CT181" s="191"/>
      <c r="CU181" s="191"/>
      <c r="CV181" s="191"/>
      <c r="CW181" s="191"/>
      <c r="CX181" s="191"/>
      <c r="CY181" s="191"/>
      <c r="CZ181" s="191"/>
      <c r="DA181" s="191"/>
    </row>
    <row r="182" spans="13:105" ht="14.25">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1"/>
      <c r="AY182" s="191"/>
      <c r="AZ182" s="191"/>
      <c r="BA182" s="191"/>
      <c r="BB182" s="191"/>
      <c r="BC182" s="191"/>
      <c r="BD182" s="191"/>
      <c r="BE182" s="191"/>
      <c r="BF182" s="191"/>
      <c r="BG182" s="191"/>
      <c r="BH182" s="191"/>
      <c r="BI182" s="191"/>
      <c r="BJ182" s="191"/>
      <c r="BK182" s="191"/>
      <c r="BL182" s="191"/>
      <c r="BM182" s="191"/>
      <c r="BN182" s="191"/>
      <c r="BO182" s="191"/>
      <c r="BP182" s="191"/>
      <c r="BQ182" s="191"/>
      <c r="BR182" s="191"/>
      <c r="BS182" s="191"/>
      <c r="BT182" s="191"/>
      <c r="BU182" s="191"/>
      <c r="BV182" s="191"/>
      <c r="BW182" s="191"/>
      <c r="BX182" s="191"/>
      <c r="BY182" s="191"/>
      <c r="BZ182" s="191"/>
      <c r="CA182" s="191"/>
      <c r="CB182" s="191"/>
      <c r="CC182" s="191"/>
      <c r="CD182" s="191"/>
      <c r="CE182" s="191"/>
      <c r="CF182" s="191"/>
      <c r="CG182" s="191"/>
      <c r="CH182" s="191"/>
      <c r="CI182" s="191"/>
      <c r="CJ182" s="191"/>
      <c r="CK182" s="191"/>
      <c r="CL182" s="191"/>
      <c r="CM182" s="191"/>
      <c r="CN182" s="191"/>
      <c r="CO182" s="191"/>
      <c r="CP182" s="191"/>
      <c r="CQ182" s="191"/>
      <c r="CR182" s="191"/>
      <c r="CS182" s="191"/>
      <c r="CT182" s="191"/>
      <c r="CU182" s="191"/>
      <c r="CV182" s="191"/>
      <c r="CW182" s="191"/>
      <c r="CX182" s="191"/>
      <c r="CY182" s="191"/>
      <c r="CZ182" s="191"/>
      <c r="DA182" s="191"/>
    </row>
    <row r="183" spans="13:105" ht="14.25">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1"/>
      <c r="AY183" s="191"/>
      <c r="AZ183" s="191"/>
      <c r="BA183" s="191"/>
      <c r="BB183" s="191"/>
      <c r="BC183" s="191"/>
      <c r="BD183" s="191"/>
      <c r="BE183" s="191"/>
      <c r="BF183" s="191"/>
      <c r="BG183" s="191"/>
      <c r="BH183" s="191"/>
      <c r="BI183" s="191"/>
      <c r="BJ183" s="191"/>
      <c r="BK183" s="191"/>
      <c r="BL183" s="191"/>
      <c r="BM183" s="191"/>
      <c r="BN183" s="191"/>
      <c r="BO183" s="191"/>
      <c r="BP183" s="191"/>
      <c r="BQ183" s="191"/>
      <c r="BR183" s="191"/>
      <c r="BS183" s="191"/>
      <c r="BT183" s="191"/>
      <c r="BU183" s="191"/>
      <c r="BV183" s="191"/>
      <c r="BW183" s="191"/>
      <c r="BX183" s="191"/>
      <c r="BY183" s="191"/>
      <c r="BZ183" s="191"/>
      <c r="CA183" s="191"/>
      <c r="CB183" s="191"/>
      <c r="CC183" s="191"/>
      <c r="CD183" s="191"/>
      <c r="CE183" s="191"/>
      <c r="CF183" s="191"/>
      <c r="CG183" s="191"/>
      <c r="CH183" s="191"/>
      <c r="CI183" s="191"/>
      <c r="CJ183" s="191"/>
      <c r="CK183" s="191"/>
      <c r="CL183" s="191"/>
      <c r="CM183" s="191"/>
      <c r="CN183" s="191"/>
      <c r="CO183" s="191"/>
      <c r="CP183" s="191"/>
      <c r="CQ183" s="191"/>
      <c r="CR183" s="191"/>
      <c r="CS183" s="191"/>
      <c r="CT183" s="191"/>
      <c r="CU183" s="191"/>
      <c r="CV183" s="191"/>
      <c r="CW183" s="191"/>
      <c r="CX183" s="191"/>
      <c r="CY183" s="191"/>
      <c r="CZ183" s="191"/>
      <c r="DA183" s="191"/>
    </row>
    <row r="184" spans="13:105" ht="14.25">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c r="BA184" s="191"/>
      <c r="BB184" s="191"/>
      <c r="BC184" s="191"/>
      <c r="BD184" s="191"/>
      <c r="BE184" s="191"/>
      <c r="BF184" s="191"/>
      <c r="BG184" s="191"/>
      <c r="BH184" s="191"/>
      <c r="BI184" s="191"/>
      <c r="BJ184" s="191"/>
      <c r="BK184" s="191"/>
      <c r="BL184" s="191"/>
      <c r="BM184" s="191"/>
      <c r="BN184" s="191"/>
      <c r="BO184" s="191"/>
      <c r="BP184" s="191"/>
      <c r="BQ184" s="191"/>
      <c r="BR184" s="191"/>
      <c r="BS184" s="191"/>
      <c r="BT184" s="191"/>
      <c r="BU184" s="191"/>
      <c r="BV184" s="191"/>
      <c r="BW184" s="191"/>
      <c r="BX184" s="191"/>
      <c r="BY184" s="191"/>
      <c r="BZ184" s="191"/>
      <c r="CA184" s="191"/>
      <c r="CB184" s="191"/>
      <c r="CC184" s="191"/>
      <c r="CD184" s="191"/>
      <c r="CE184" s="191"/>
      <c r="CF184" s="191"/>
      <c r="CG184" s="191"/>
      <c r="CH184" s="191"/>
      <c r="CI184" s="191"/>
      <c r="CJ184" s="191"/>
      <c r="CK184" s="191"/>
      <c r="CL184" s="191"/>
      <c r="CM184" s="191"/>
      <c r="CN184" s="191"/>
      <c r="CO184" s="191"/>
      <c r="CP184" s="191"/>
      <c r="CQ184" s="191"/>
      <c r="CR184" s="191"/>
      <c r="CS184" s="191"/>
      <c r="CT184" s="191"/>
      <c r="CU184" s="191"/>
      <c r="CV184" s="191"/>
      <c r="CW184" s="191"/>
      <c r="CX184" s="191"/>
      <c r="CY184" s="191"/>
      <c r="CZ184" s="191"/>
      <c r="DA184" s="191"/>
    </row>
    <row r="185" spans="13:105" ht="14.25">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1"/>
      <c r="AY185" s="191"/>
      <c r="AZ185" s="191"/>
      <c r="BA185" s="191"/>
      <c r="BB185" s="191"/>
      <c r="BC185" s="191"/>
      <c r="BD185" s="191"/>
      <c r="BE185" s="191"/>
      <c r="BF185" s="191"/>
      <c r="BG185" s="191"/>
      <c r="BH185" s="191"/>
      <c r="BI185" s="191"/>
      <c r="BJ185" s="191"/>
      <c r="BK185" s="191"/>
      <c r="BL185" s="191"/>
      <c r="BM185" s="191"/>
      <c r="BN185" s="191"/>
      <c r="BO185" s="191"/>
      <c r="BP185" s="191"/>
      <c r="BQ185" s="191"/>
      <c r="BR185" s="191"/>
      <c r="BS185" s="191"/>
      <c r="BT185" s="191"/>
      <c r="BU185" s="191"/>
      <c r="BV185" s="191"/>
      <c r="BW185" s="191"/>
      <c r="BX185" s="191"/>
      <c r="BY185" s="191"/>
      <c r="BZ185" s="191"/>
      <c r="CA185" s="191"/>
      <c r="CB185" s="191"/>
      <c r="CC185" s="191"/>
      <c r="CD185" s="191"/>
      <c r="CE185" s="191"/>
      <c r="CF185" s="191"/>
      <c r="CG185" s="191"/>
      <c r="CH185" s="191"/>
      <c r="CI185" s="191"/>
      <c r="CJ185" s="191"/>
      <c r="CK185" s="191"/>
      <c r="CL185" s="191"/>
      <c r="CM185" s="191"/>
      <c r="CN185" s="191"/>
      <c r="CO185" s="191"/>
      <c r="CP185" s="191"/>
      <c r="CQ185" s="191"/>
      <c r="CR185" s="191"/>
      <c r="CS185" s="191"/>
      <c r="CT185" s="191"/>
      <c r="CU185" s="191"/>
      <c r="CV185" s="191"/>
      <c r="CW185" s="191"/>
      <c r="CX185" s="191"/>
      <c r="CY185" s="191"/>
      <c r="CZ185" s="191"/>
      <c r="DA185" s="191"/>
    </row>
    <row r="186" spans="13:105" ht="14.25">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c r="AZ186" s="191"/>
      <c r="BA186" s="191"/>
      <c r="BB186" s="191"/>
      <c r="BC186" s="191"/>
      <c r="BD186" s="191"/>
      <c r="BE186" s="191"/>
      <c r="BF186" s="191"/>
      <c r="BG186" s="191"/>
      <c r="BH186" s="191"/>
      <c r="BI186" s="191"/>
      <c r="BJ186" s="191"/>
      <c r="BK186" s="191"/>
      <c r="BL186" s="191"/>
      <c r="BM186" s="191"/>
      <c r="BN186" s="191"/>
      <c r="BO186" s="191"/>
      <c r="BP186" s="191"/>
      <c r="BQ186" s="191"/>
      <c r="BR186" s="191"/>
      <c r="BS186" s="191"/>
      <c r="BT186" s="191"/>
      <c r="BU186" s="191"/>
      <c r="BV186" s="191"/>
      <c r="BW186" s="191"/>
      <c r="BX186" s="191"/>
      <c r="BY186" s="191"/>
      <c r="BZ186" s="191"/>
      <c r="CA186" s="191"/>
      <c r="CB186" s="191"/>
      <c r="CC186" s="191"/>
      <c r="CD186" s="191"/>
      <c r="CE186" s="191"/>
      <c r="CF186" s="191"/>
      <c r="CG186" s="191"/>
      <c r="CH186" s="191"/>
      <c r="CI186" s="191"/>
      <c r="CJ186" s="191"/>
      <c r="CK186" s="191"/>
      <c r="CL186" s="191"/>
      <c r="CM186" s="191"/>
      <c r="CN186" s="191"/>
      <c r="CO186" s="191"/>
      <c r="CP186" s="191"/>
      <c r="CQ186" s="191"/>
      <c r="CR186" s="191"/>
      <c r="CS186" s="191"/>
      <c r="CT186" s="191"/>
      <c r="CU186" s="191"/>
      <c r="CV186" s="191"/>
      <c r="CW186" s="191"/>
      <c r="CX186" s="191"/>
      <c r="CY186" s="191"/>
      <c r="CZ186" s="191"/>
      <c r="DA186" s="191"/>
    </row>
    <row r="187" spans="13:105" ht="14.25">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1"/>
      <c r="AY187" s="191"/>
      <c r="AZ187" s="191"/>
      <c r="BA187" s="191"/>
      <c r="BB187" s="191"/>
      <c r="BC187" s="191"/>
      <c r="BD187" s="191"/>
      <c r="BE187" s="191"/>
      <c r="BF187" s="191"/>
      <c r="BG187" s="191"/>
      <c r="BH187" s="191"/>
      <c r="BI187" s="191"/>
      <c r="BJ187" s="191"/>
      <c r="BK187" s="191"/>
      <c r="BL187" s="191"/>
      <c r="BM187" s="191"/>
      <c r="BN187" s="191"/>
      <c r="BO187" s="191"/>
      <c r="BP187" s="191"/>
      <c r="BQ187" s="191"/>
      <c r="BR187" s="191"/>
      <c r="BS187" s="191"/>
      <c r="BT187" s="191"/>
      <c r="BU187" s="191"/>
      <c r="BV187" s="191"/>
      <c r="BW187" s="191"/>
      <c r="BX187" s="191"/>
      <c r="BY187" s="191"/>
      <c r="BZ187" s="191"/>
      <c r="CA187" s="191"/>
      <c r="CB187" s="191"/>
      <c r="CC187" s="191"/>
      <c r="CD187" s="191"/>
      <c r="CE187" s="191"/>
      <c r="CF187" s="191"/>
      <c r="CG187" s="191"/>
      <c r="CH187" s="191"/>
      <c r="CI187" s="191"/>
      <c r="CJ187" s="191"/>
      <c r="CK187" s="191"/>
      <c r="CL187" s="191"/>
      <c r="CM187" s="191"/>
      <c r="CN187" s="191"/>
      <c r="CO187" s="191"/>
      <c r="CP187" s="191"/>
      <c r="CQ187" s="191"/>
      <c r="CR187" s="191"/>
      <c r="CS187" s="191"/>
      <c r="CT187" s="191"/>
      <c r="CU187" s="191"/>
      <c r="CV187" s="191"/>
      <c r="CW187" s="191"/>
      <c r="CX187" s="191"/>
      <c r="CY187" s="191"/>
      <c r="CZ187" s="191"/>
      <c r="DA187" s="191"/>
    </row>
    <row r="188" spans="13:105" ht="14.25">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c r="BA188" s="191"/>
      <c r="BB188" s="191"/>
      <c r="BC188" s="191"/>
      <c r="BD188" s="191"/>
      <c r="BE188" s="191"/>
      <c r="BF188" s="191"/>
      <c r="BG188" s="191"/>
      <c r="BH188" s="191"/>
      <c r="BI188" s="191"/>
      <c r="BJ188" s="191"/>
      <c r="BK188" s="191"/>
      <c r="BL188" s="191"/>
      <c r="BM188" s="191"/>
      <c r="BN188" s="191"/>
      <c r="BO188" s="191"/>
      <c r="BP188" s="191"/>
      <c r="BQ188" s="191"/>
      <c r="BR188" s="191"/>
      <c r="BS188" s="191"/>
      <c r="BT188" s="191"/>
      <c r="BU188" s="191"/>
      <c r="BV188" s="191"/>
      <c r="BW188" s="191"/>
      <c r="BX188" s="191"/>
      <c r="BY188" s="191"/>
      <c r="BZ188" s="191"/>
      <c r="CA188" s="191"/>
      <c r="CB188" s="191"/>
      <c r="CC188" s="191"/>
      <c r="CD188" s="191"/>
      <c r="CE188" s="191"/>
      <c r="CF188" s="191"/>
      <c r="CG188" s="191"/>
      <c r="CH188" s="191"/>
      <c r="CI188" s="191"/>
      <c r="CJ188" s="191"/>
      <c r="CK188" s="191"/>
      <c r="CL188" s="191"/>
      <c r="CM188" s="191"/>
      <c r="CN188" s="191"/>
      <c r="CO188" s="191"/>
      <c r="CP188" s="191"/>
      <c r="CQ188" s="191"/>
      <c r="CR188" s="191"/>
      <c r="CS188" s="191"/>
      <c r="CT188" s="191"/>
      <c r="CU188" s="191"/>
      <c r="CV188" s="191"/>
      <c r="CW188" s="191"/>
      <c r="CX188" s="191"/>
      <c r="CY188" s="191"/>
      <c r="CZ188" s="191"/>
      <c r="DA188" s="191"/>
    </row>
    <row r="189" spans="13:105" ht="14.25">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1"/>
      <c r="AV189" s="191"/>
      <c r="AW189" s="191"/>
      <c r="AX189" s="191"/>
      <c r="AY189" s="191"/>
      <c r="AZ189" s="191"/>
      <c r="BA189" s="191"/>
      <c r="BB189" s="191"/>
      <c r="BC189" s="191"/>
      <c r="BD189" s="191"/>
      <c r="BE189" s="191"/>
      <c r="BF189" s="191"/>
      <c r="BG189" s="191"/>
      <c r="BH189" s="191"/>
      <c r="BI189" s="191"/>
      <c r="BJ189" s="191"/>
      <c r="BK189" s="191"/>
      <c r="BL189" s="191"/>
      <c r="BM189" s="191"/>
      <c r="BN189" s="191"/>
      <c r="BO189" s="191"/>
      <c r="BP189" s="191"/>
      <c r="BQ189" s="191"/>
      <c r="BR189" s="191"/>
      <c r="BS189" s="191"/>
      <c r="BT189" s="191"/>
      <c r="BU189" s="191"/>
      <c r="BV189" s="191"/>
      <c r="BW189" s="191"/>
      <c r="BX189" s="191"/>
      <c r="BY189" s="191"/>
      <c r="BZ189" s="191"/>
      <c r="CA189" s="191"/>
      <c r="CB189" s="191"/>
      <c r="CC189" s="191"/>
      <c r="CD189" s="191"/>
      <c r="CE189" s="191"/>
      <c r="CF189" s="191"/>
      <c r="CG189" s="191"/>
      <c r="CH189" s="191"/>
      <c r="CI189" s="191"/>
      <c r="CJ189" s="191"/>
      <c r="CK189" s="191"/>
      <c r="CL189" s="191"/>
      <c r="CM189" s="191"/>
      <c r="CN189" s="191"/>
      <c r="CO189" s="191"/>
      <c r="CP189" s="191"/>
      <c r="CQ189" s="191"/>
      <c r="CR189" s="191"/>
      <c r="CS189" s="191"/>
      <c r="CT189" s="191"/>
      <c r="CU189" s="191"/>
      <c r="CV189" s="191"/>
      <c r="CW189" s="191"/>
      <c r="CX189" s="191"/>
      <c r="CY189" s="191"/>
      <c r="CZ189" s="191"/>
      <c r="DA189" s="191"/>
    </row>
    <row r="190" spans="13:105" ht="14.25">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1"/>
      <c r="AY190" s="191"/>
      <c r="AZ190" s="191"/>
      <c r="BA190" s="191"/>
      <c r="BB190" s="191"/>
      <c r="BC190" s="191"/>
      <c r="BD190" s="191"/>
      <c r="BE190" s="191"/>
      <c r="BF190" s="191"/>
      <c r="BG190" s="191"/>
      <c r="BH190" s="191"/>
      <c r="BI190" s="191"/>
      <c r="BJ190" s="191"/>
      <c r="BK190" s="191"/>
      <c r="BL190" s="191"/>
      <c r="BM190" s="191"/>
      <c r="BN190" s="191"/>
      <c r="BO190" s="191"/>
      <c r="BP190" s="191"/>
      <c r="BQ190" s="191"/>
      <c r="BR190" s="191"/>
      <c r="BS190" s="191"/>
      <c r="BT190" s="191"/>
      <c r="BU190" s="191"/>
      <c r="BV190" s="191"/>
      <c r="BW190" s="191"/>
      <c r="BX190" s="191"/>
      <c r="BY190" s="191"/>
      <c r="BZ190" s="191"/>
      <c r="CA190" s="191"/>
      <c r="CB190" s="191"/>
      <c r="CC190" s="191"/>
      <c r="CD190" s="191"/>
      <c r="CE190" s="191"/>
      <c r="CF190" s="191"/>
      <c r="CG190" s="191"/>
      <c r="CH190" s="191"/>
      <c r="CI190" s="191"/>
      <c r="CJ190" s="191"/>
      <c r="CK190" s="191"/>
      <c r="CL190" s="191"/>
      <c r="CM190" s="191"/>
      <c r="CN190" s="191"/>
      <c r="CO190" s="191"/>
      <c r="CP190" s="191"/>
      <c r="CQ190" s="191"/>
      <c r="CR190" s="191"/>
      <c r="CS190" s="191"/>
      <c r="CT190" s="191"/>
      <c r="CU190" s="191"/>
      <c r="CV190" s="191"/>
      <c r="CW190" s="191"/>
      <c r="CX190" s="191"/>
      <c r="CY190" s="191"/>
      <c r="CZ190" s="191"/>
      <c r="DA190" s="191"/>
    </row>
    <row r="191" spans="13:105" ht="14.25">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c r="AZ191" s="191"/>
      <c r="BA191" s="191"/>
      <c r="BB191" s="191"/>
      <c r="BC191" s="191"/>
      <c r="BD191" s="191"/>
      <c r="BE191" s="191"/>
      <c r="BF191" s="191"/>
      <c r="BG191" s="191"/>
      <c r="BH191" s="191"/>
      <c r="BI191" s="191"/>
      <c r="BJ191" s="191"/>
      <c r="BK191" s="191"/>
      <c r="BL191" s="191"/>
      <c r="BM191" s="191"/>
      <c r="BN191" s="191"/>
      <c r="BO191" s="191"/>
      <c r="BP191" s="191"/>
      <c r="BQ191" s="191"/>
      <c r="BR191" s="191"/>
      <c r="BS191" s="191"/>
      <c r="BT191" s="191"/>
      <c r="BU191" s="191"/>
      <c r="BV191" s="191"/>
      <c r="BW191" s="191"/>
      <c r="BX191" s="191"/>
      <c r="BY191" s="191"/>
      <c r="BZ191" s="191"/>
      <c r="CA191" s="191"/>
      <c r="CB191" s="191"/>
      <c r="CC191" s="191"/>
      <c r="CD191" s="191"/>
      <c r="CE191" s="191"/>
      <c r="CF191" s="191"/>
      <c r="CG191" s="191"/>
      <c r="CH191" s="191"/>
      <c r="CI191" s="191"/>
      <c r="CJ191" s="191"/>
      <c r="CK191" s="191"/>
      <c r="CL191" s="191"/>
      <c r="CM191" s="191"/>
      <c r="CN191" s="191"/>
      <c r="CO191" s="191"/>
      <c r="CP191" s="191"/>
      <c r="CQ191" s="191"/>
      <c r="CR191" s="191"/>
      <c r="CS191" s="191"/>
      <c r="CT191" s="191"/>
      <c r="CU191" s="191"/>
      <c r="CV191" s="191"/>
      <c r="CW191" s="191"/>
      <c r="CX191" s="191"/>
      <c r="CY191" s="191"/>
      <c r="CZ191" s="191"/>
      <c r="DA191" s="191"/>
    </row>
    <row r="192" spans="13:105" ht="14.25">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91"/>
      <c r="AY192" s="191"/>
      <c r="AZ192" s="191"/>
      <c r="BA192" s="191"/>
      <c r="BB192" s="191"/>
      <c r="BC192" s="191"/>
      <c r="BD192" s="191"/>
      <c r="BE192" s="191"/>
      <c r="BF192" s="191"/>
      <c r="BG192" s="191"/>
      <c r="BH192" s="191"/>
      <c r="BI192" s="191"/>
      <c r="BJ192" s="191"/>
      <c r="BK192" s="191"/>
      <c r="BL192" s="191"/>
      <c r="BM192" s="191"/>
      <c r="BN192" s="191"/>
      <c r="BO192" s="191"/>
      <c r="BP192" s="191"/>
      <c r="BQ192" s="191"/>
      <c r="BR192" s="191"/>
      <c r="BS192" s="191"/>
      <c r="BT192" s="191"/>
      <c r="BU192" s="191"/>
      <c r="BV192" s="191"/>
      <c r="BW192" s="191"/>
      <c r="BX192" s="191"/>
      <c r="BY192" s="191"/>
      <c r="BZ192" s="191"/>
      <c r="CA192" s="191"/>
      <c r="CB192" s="191"/>
      <c r="CC192" s="191"/>
      <c r="CD192" s="191"/>
      <c r="CE192" s="191"/>
      <c r="CF192" s="191"/>
      <c r="CG192" s="191"/>
      <c r="CH192" s="191"/>
      <c r="CI192" s="191"/>
      <c r="CJ192" s="191"/>
      <c r="CK192" s="191"/>
      <c r="CL192" s="191"/>
      <c r="CM192" s="191"/>
      <c r="CN192" s="191"/>
      <c r="CO192" s="191"/>
      <c r="CP192" s="191"/>
      <c r="CQ192" s="191"/>
      <c r="CR192" s="191"/>
      <c r="CS192" s="191"/>
      <c r="CT192" s="191"/>
      <c r="CU192" s="191"/>
      <c r="CV192" s="191"/>
      <c r="CW192" s="191"/>
      <c r="CX192" s="191"/>
      <c r="CY192" s="191"/>
      <c r="CZ192" s="191"/>
      <c r="DA192" s="191"/>
    </row>
    <row r="193" spans="13:105" ht="14.25">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1"/>
      <c r="BC193" s="191"/>
      <c r="BD193" s="191"/>
      <c r="BE193" s="191"/>
      <c r="BF193" s="191"/>
      <c r="BG193" s="191"/>
      <c r="BH193" s="191"/>
      <c r="BI193" s="191"/>
      <c r="BJ193" s="191"/>
      <c r="BK193" s="191"/>
      <c r="BL193" s="191"/>
      <c r="BM193" s="191"/>
      <c r="BN193" s="191"/>
      <c r="BO193" s="191"/>
      <c r="BP193" s="191"/>
      <c r="BQ193" s="191"/>
      <c r="BR193" s="191"/>
      <c r="BS193" s="191"/>
      <c r="BT193" s="191"/>
      <c r="BU193" s="191"/>
      <c r="BV193" s="191"/>
      <c r="BW193" s="191"/>
      <c r="BX193" s="191"/>
      <c r="BY193" s="191"/>
      <c r="BZ193" s="191"/>
      <c r="CA193" s="191"/>
      <c r="CB193" s="191"/>
      <c r="CC193" s="191"/>
      <c r="CD193" s="191"/>
      <c r="CE193" s="191"/>
      <c r="CF193" s="191"/>
      <c r="CG193" s="191"/>
      <c r="CH193" s="191"/>
      <c r="CI193" s="191"/>
      <c r="CJ193" s="191"/>
      <c r="CK193" s="191"/>
      <c r="CL193" s="191"/>
      <c r="CM193" s="191"/>
      <c r="CN193" s="191"/>
      <c r="CO193" s="191"/>
      <c r="CP193" s="191"/>
      <c r="CQ193" s="191"/>
      <c r="CR193" s="191"/>
      <c r="CS193" s="191"/>
      <c r="CT193" s="191"/>
      <c r="CU193" s="191"/>
      <c r="CV193" s="191"/>
      <c r="CW193" s="191"/>
      <c r="CX193" s="191"/>
      <c r="CY193" s="191"/>
      <c r="CZ193" s="191"/>
      <c r="DA193" s="191"/>
    </row>
    <row r="194" spans="13:105" ht="14.25">
      <c r="M194" s="191"/>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c r="AZ194" s="191"/>
      <c r="BA194" s="191"/>
      <c r="BB194" s="191"/>
      <c r="BC194" s="191"/>
      <c r="BD194" s="191"/>
      <c r="BE194" s="191"/>
      <c r="BF194" s="191"/>
      <c r="BG194" s="191"/>
      <c r="BH194" s="191"/>
      <c r="BI194" s="191"/>
      <c r="BJ194" s="191"/>
      <c r="BK194" s="191"/>
      <c r="BL194" s="191"/>
      <c r="BM194" s="191"/>
      <c r="BN194" s="191"/>
      <c r="BO194" s="191"/>
      <c r="BP194" s="191"/>
      <c r="BQ194" s="191"/>
      <c r="BR194" s="191"/>
      <c r="BS194" s="191"/>
      <c r="BT194" s="191"/>
      <c r="BU194" s="191"/>
      <c r="BV194" s="191"/>
      <c r="BW194" s="191"/>
      <c r="BX194" s="191"/>
      <c r="BY194" s="191"/>
      <c r="BZ194" s="191"/>
      <c r="CA194" s="191"/>
      <c r="CB194" s="191"/>
      <c r="CC194" s="191"/>
      <c r="CD194" s="191"/>
      <c r="CE194" s="191"/>
      <c r="CF194" s="191"/>
      <c r="CG194" s="191"/>
      <c r="CH194" s="191"/>
      <c r="CI194" s="191"/>
      <c r="CJ194" s="191"/>
      <c r="CK194" s="191"/>
      <c r="CL194" s="191"/>
      <c r="CM194" s="191"/>
      <c r="CN194" s="191"/>
      <c r="CO194" s="191"/>
      <c r="CP194" s="191"/>
      <c r="CQ194" s="191"/>
      <c r="CR194" s="191"/>
      <c r="CS194" s="191"/>
      <c r="CT194" s="191"/>
      <c r="CU194" s="191"/>
      <c r="CV194" s="191"/>
      <c r="CW194" s="191"/>
      <c r="CX194" s="191"/>
      <c r="CY194" s="191"/>
      <c r="CZ194" s="191"/>
      <c r="DA194" s="191"/>
    </row>
    <row r="195" spans="13:105" ht="14.25">
      <c r="M195" s="191"/>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1"/>
      <c r="BK195" s="191"/>
      <c r="BL195" s="191"/>
      <c r="BM195" s="191"/>
      <c r="BN195" s="191"/>
      <c r="BO195" s="191"/>
      <c r="BP195" s="191"/>
      <c r="BQ195" s="191"/>
      <c r="BR195" s="191"/>
      <c r="BS195" s="191"/>
      <c r="BT195" s="191"/>
      <c r="BU195" s="191"/>
      <c r="BV195" s="191"/>
      <c r="BW195" s="191"/>
      <c r="BX195" s="191"/>
      <c r="BY195" s="191"/>
      <c r="BZ195" s="191"/>
      <c r="CA195" s="191"/>
      <c r="CB195" s="191"/>
      <c r="CC195" s="191"/>
      <c r="CD195" s="191"/>
      <c r="CE195" s="191"/>
      <c r="CF195" s="191"/>
      <c r="CG195" s="191"/>
      <c r="CH195" s="191"/>
      <c r="CI195" s="191"/>
      <c r="CJ195" s="191"/>
      <c r="CK195" s="191"/>
      <c r="CL195" s="191"/>
      <c r="CM195" s="191"/>
      <c r="CN195" s="191"/>
      <c r="CO195" s="191"/>
      <c r="CP195" s="191"/>
      <c r="CQ195" s="191"/>
      <c r="CR195" s="191"/>
      <c r="CS195" s="191"/>
      <c r="CT195" s="191"/>
      <c r="CU195" s="191"/>
      <c r="CV195" s="191"/>
      <c r="CW195" s="191"/>
      <c r="CX195" s="191"/>
      <c r="CY195" s="191"/>
      <c r="CZ195" s="191"/>
      <c r="DA195" s="191"/>
    </row>
    <row r="196" spans="13:105" ht="14.25">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c r="BA196" s="191"/>
      <c r="BB196" s="191"/>
      <c r="BC196" s="191"/>
      <c r="BD196" s="191"/>
      <c r="BE196" s="191"/>
      <c r="BF196" s="191"/>
      <c r="BG196" s="191"/>
      <c r="BH196" s="191"/>
      <c r="BI196" s="191"/>
      <c r="BJ196" s="191"/>
      <c r="BK196" s="191"/>
      <c r="BL196" s="191"/>
      <c r="BM196" s="191"/>
      <c r="BN196" s="191"/>
      <c r="BO196" s="191"/>
      <c r="BP196" s="191"/>
      <c r="BQ196" s="191"/>
      <c r="BR196" s="191"/>
      <c r="BS196" s="191"/>
      <c r="BT196" s="191"/>
      <c r="BU196" s="191"/>
      <c r="BV196" s="191"/>
      <c r="BW196" s="191"/>
      <c r="BX196" s="191"/>
      <c r="BY196" s="191"/>
      <c r="BZ196" s="191"/>
      <c r="CA196" s="191"/>
      <c r="CB196" s="191"/>
      <c r="CC196" s="191"/>
      <c r="CD196" s="191"/>
      <c r="CE196" s="191"/>
      <c r="CF196" s="191"/>
      <c r="CG196" s="191"/>
      <c r="CH196" s="191"/>
      <c r="CI196" s="191"/>
      <c r="CJ196" s="191"/>
      <c r="CK196" s="191"/>
      <c r="CL196" s="191"/>
      <c r="CM196" s="191"/>
      <c r="CN196" s="191"/>
      <c r="CO196" s="191"/>
      <c r="CP196" s="191"/>
      <c r="CQ196" s="191"/>
      <c r="CR196" s="191"/>
      <c r="CS196" s="191"/>
      <c r="CT196" s="191"/>
      <c r="CU196" s="191"/>
      <c r="CV196" s="191"/>
      <c r="CW196" s="191"/>
      <c r="CX196" s="191"/>
      <c r="CY196" s="191"/>
      <c r="CZ196" s="191"/>
      <c r="DA196" s="191"/>
    </row>
    <row r="197" spans="13:105" ht="14.25">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c r="AJ197" s="191"/>
      <c r="AK197" s="191"/>
      <c r="AL197" s="191"/>
      <c r="AM197" s="191"/>
      <c r="AN197" s="191"/>
      <c r="AO197" s="191"/>
      <c r="AP197" s="191"/>
      <c r="AQ197" s="191"/>
      <c r="AR197" s="191"/>
      <c r="AS197" s="191"/>
      <c r="AT197" s="191"/>
      <c r="AU197" s="191"/>
      <c r="AV197" s="191"/>
      <c r="AW197" s="191"/>
      <c r="AX197" s="191"/>
      <c r="AY197" s="191"/>
      <c r="AZ197" s="191"/>
      <c r="BA197" s="191"/>
      <c r="BB197" s="191"/>
      <c r="BC197" s="191"/>
      <c r="BD197" s="191"/>
      <c r="BE197" s="191"/>
      <c r="BF197" s="191"/>
      <c r="BG197" s="191"/>
      <c r="BH197" s="191"/>
      <c r="BI197" s="191"/>
      <c r="BJ197" s="191"/>
      <c r="BK197" s="191"/>
      <c r="BL197" s="191"/>
      <c r="BM197" s="191"/>
      <c r="BN197" s="191"/>
      <c r="BO197" s="191"/>
      <c r="BP197" s="191"/>
      <c r="BQ197" s="191"/>
      <c r="BR197" s="191"/>
      <c r="BS197" s="191"/>
      <c r="BT197" s="191"/>
      <c r="BU197" s="191"/>
      <c r="BV197" s="191"/>
      <c r="BW197" s="191"/>
      <c r="BX197" s="191"/>
      <c r="BY197" s="191"/>
      <c r="BZ197" s="191"/>
      <c r="CA197" s="191"/>
      <c r="CB197" s="191"/>
      <c r="CC197" s="191"/>
      <c r="CD197" s="191"/>
      <c r="CE197" s="191"/>
      <c r="CF197" s="191"/>
      <c r="CG197" s="191"/>
      <c r="CH197" s="191"/>
      <c r="CI197" s="191"/>
      <c r="CJ197" s="191"/>
      <c r="CK197" s="191"/>
      <c r="CL197" s="191"/>
      <c r="CM197" s="191"/>
      <c r="CN197" s="191"/>
      <c r="CO197" s="191"/>
      <c r="CP197" s="191"/>
      <c r="CQ197" s="191"/>
      <c r="CR197" s="191"/>
      <c r="CS197" s="191"/>
      <c r="CT197" s="191"/>
      <c r="CU197" s="191"/>
      <c r="CV197" s="191"/>
      <c r="CW197" s="191"/>
      <c r="CX197" s="191"/>
      <c r="CY197" s="191"/>
      <c r="CZ197" s="191"/>
      <c r="DA197" s="191"/>
    </row>
    <row r="198" spans="13:105" ht="14.25">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1"/>
      <c r="BQ198" s="191"/>
      <c r="BR198" s="191"/>
      <c r="BS198" s="191"/>
      <c r="BT198" s="191"/>
      <c r="BU198" s="191"/>
      <c r="BV198" s="191"/>
      <c r="BW198" s="191"/>
      <c r="BX198" s="191"/>
      <c r="BY198" s="191"/>
      <c r="BZ198" s="191"/>
      <c r="CA198" s="191"/>
      <c r="CB198" s="191"/>
      <c r="CC198" s="191"/>
      <c r="CD198" s="191"/>
      <c r="CE198" s="191"/>
      <c r="CF198" s="191"/>
      <c r="CG198" s="191"/>
      <c r="CH198" s="191"/>
      <c r="CI198" s="191"/>
      <c r="CJ198" s="191"/>
      <c r="CK198" s="191"/>
      <c r="CL198" s="191"/>
      <c r="CM198" s="191"/>
      <c r="CN198" s="191"/>
      <c r="CO198" s="191"/>
      <c r="CP198" s="191"/>
      <c r="CQ198" s="191"/>
      <c r="CR198" s="191"/>
      <c r="CS198" s="191"/>
      <c r="CT198" s="191"/>
      <c r="CU198" s="191"/>
      <c r="CV198" s="191"/>
      <c r="CW198" s="191"/>
      <c r="CX198" s="191"/>
      <c r="CY198" s="191"/>
      <c r="CZ198" s="191"/>
      <c r="DA198" s="191"/>
    </row>
    <row r="199" spans="13:105" ht="14.25">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c r="BA199" s="191"/>
      <c r="BB199" s="191"/>
      <c r="BC199" s="191"/>
      <c r="BD199" s="191"/>
      <c r="BE199" s="191"/>
      <c r="BF199" s="191"/>
      <c r="BG199" s="191"/>
      <c r="BH199" s="191"/>
      <c r="BI199" s="191"/>
      <c r="BJ199" s="191"/>
      <c r="BK199" s="191"/>
      <c r="BL199" s="191"/>
      <c r="BM199" s="191"/>
      <c r="BN199" s="191"/>
      <c r="BO199" s="191"/>
      <c r="BP199" s="191"/>
      <c r="BQ199" s="191"/>
      <c r="BR199" s="191"/>
      <c r="BS199" s="191"/>
      <c r="BT199" s="191"/>
      <c r="BU199" s="191"/>
      <c r="BV199" s="191"/>
      <c r="BW199" s="191"/>
      <c r="BX199" s="191"/>
      <c r="BY199" s="191"/>
      <c r="BZ199" s="191"/>
      <c r="CA199" s="191"/>
      <c r="CB199" s="191"/>
      <c r="CC199" s="191"/>
      <c r="CD199" s="191"/>
      <c r="CE199" s="191"/>
      <c r="CF199" s="191"/>
      <c r="CG199" s="191"/>
      <c r="CH199" s="191"/>
      <c r="CI199" s="191"/>
      <c r="CJ199" s="191"/>
      <c r="CK199" s="191"/>
      <c r="CL199" s="191"/>
      <c r="CM199" s="191"/>
      <c r="CN199" s="191"/>
      <c r="CO199" s="191"/>
      <c r="CP199" s="191"/>
      <c r="CQ199" s="191"/>
      <c r="CR199" s="191"/>
      <c r="CS199" s="191"/>
      <c r="CT199" s="191"/>
      <c r="CU199" s="191"/>
      <c r="CV199" s="191"/>
      <c r="CW199" s="191"/>
      <c r="CX199" s="191"/>
      <c r="CY199" s="191"/>
      <c r="CZ199" s="191"/>
      <c r="DA199" s="191"/>
    </row>
    <row r="200" spans="13:105" ht="14.25">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c r="AZ200" s="191"/>
      <c r="BA200" s="191"/>
      <c r="BB200" s="191"/>
      <c r="BC200" s="191"/>
      <c r="BD200" s="191"/>
      <c r="BE200" s="191"/>
      <c r="BF200" s="191"/>
      <c r="BG200" s="191"/>
      <c r="BH200" s="191"/>
      <c r="BI200" s="191"/>
      <c r="BJ200" s="191"/>
      <c r="BK200" s="191"/>
      <c r="BL200" s="191"/>
      <c r="BM200" s="191"/>
      <c r="BN200" s="191"/>
      <c r="BO200" s="191"/>
      <c r="BP200" s="191"/>
      <c r="BQ200" s="191"/>
      <c r="BR200" s="191"/>
      <c r="BS200" s="191"/>
      <c r="BT200" s="191"/>
      <c r="BU200" s="191"/>
      <c r="BV200" s="191"/>
      <c r="BW200" s="191"/>
      <c r="BX200" s="191"/>
      <c r="BY200" s="191"/>
      <c r="BZ200" s="191"/>
      <c r="CA200" s="191"/>
      <c r="CB200" s="191"/>
      <c r="CC200" s="191"/>
      <c r="CD200" s="191"/>
      <c r="CE200" s="191"/>
      <c r="CF200" s="191"/>
      <c r="CG200" s="191"/>
      <c r="CH200" s="191"/>
      <c r="CI200" s="191"/>
      <c r="CJ200" s="191"/>
      <c r="CK200" s="191"/>
      <c r="CL200" s="191"/>
      <c r="CM200" s="191"/>
      <c r="CN200" s="191"/>
      <c r="CO200" s="191"/>
      <c r="CP200" s="191"/>
      <c r="CQ200" s="191"/>
      <c r="CR200" s="191"/>
      <c r="CS200" s="191"/>
      <c r="CT200" s="191"/>
      <c r="CU200" s="191"/>
      <c r="CV200" s="191"/>
      <c r="CW200" s="191"/>
      <c r="CX200" s="191"/>
      <c r="CY200" s="191"/>
      <c r="CZ200" s="191"/>
      <c r="DA200" s="191"/>
    </row>
    <row r="201" spans="13:105" ht="14.25">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c r="BA201" s="191"/>
      <c r="BB201" s="191"/>
      <c r="BC201" s="191"/>
      <c r="BD201" s="191"/>
      <c r="BE201" s="191"/>
      <c r="BF201" s="191"/>
      <c r="BG201" s="191"/>
      <c r="BH201" s="191"/>
      <c r="BI201" s="191"/>
      <c r="BJ201" s="191"/>
      <c r="BK201" s="191"/>
      <c r="BL201" s="191"/>
      <c r="BM201" s="191"/>
      <c r="BN201" s="191"/>
      <c r="BO201" s="191"/>
      <c r="BP201" s="191"/>
      <c r="BQ201" s="191"/>
      <c r="BR201" s="191"/>
      <c r="BS201" s="191"/>
      <c r="BT201" s="191"/>
      <c r="BU201" s="191"/>
      <c r="BV201" s="191"/>
      <c r="BW201" s="191"/>
      <c r="BX201" s="191"/>
      <c r="BY201" s="191"/>
      <c r="BZ201" s="191"/>
      <c r="CA201" s="191"/>
      <c r="CB201" s="191"/>
      <c r="CC201" s="191"/>
      <c r="CD201" s="191"/>
      <c r="CE201" s="191"/>
      <c r="CF201" s="191"/>
      <c r="CG201" s="191"/>
      <c r="CH201" s="191"/>
      <c r="CI201" s="191"/>
      <c r="CJ201" s="191"/>
      <c r="CK201" s="191"/>
      <c r="CL201" s="191"/>
      <c r="CM201" s="191"/>
      <c r="CN201" s="191"/>
      <c r="CO201" s="191"/>
      <c r="CP201" s="191"/>
      <c r="CQ201" s="191"/>
      <c r="CR201" s="191"/>
      <c r="CS201" s="191"/>
      <c r="CT201" s="191"/>
      <c r="CU201" s="191"/>
      <c r="CV201" s="191"/>
      <c r="CW201" s="191"/>
      <c r="CX201" s="191"/>
      <c r="CY201" s="191"/>
      <c r="CZ201" s="191"/>
      <c r="DA201" s="191"/>
    </row>
    <row r="202" spans="13:105" ht="14.25">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1"/>
      <c r="BS202" s="191"/>
      <c r="BT202" s="191"/>
      <c r="BU202" s="191"/>
      <c r="BV202" s="191"/>
      <c r="BW202" s="191"/>
      <c r="BX202" s="191"/>
      <c r="BY202" s="191"/>
      <c r="BZ202" s="191"/>
      <c r="CA202" s="191"/>
      <c r="CB202" s="191"/>
      <c r="CC202" s="191"/>
      <c r="CD202" s="191"/>
      <c r="CE202" s="191"/>
      <c r="CF202" s="191"/>
      <c r="CG202" s="191"/>
      <c r="CH202" s="191"/>
      <c r="CI202" s="191"/>
      <c r="CJ202" s="191"/>
      <c r="CK202" s="191"/>
      <c r="CL202" s="191"/>
      <c r="CM202" s="191"/>
      <c r="CN202" s="191"/>
      <c r="CO202" s="191"/>
      <c r="CP202" s="191"/>
      <c r="CQ202" s="191"/>
      <c r="CR202" s="191"/>
      <c r="CS202" s="191"/>
      <c r="CT202" s="191"/>
      <c r="CU202" s="191"/>
      <c r="CV202" s="191"/>
      <c r="CW202" s="191"/>
      <c r="CX202" s="191"/>
      <c r="CY202" s="191"/>
      <c r="CZ202" s="191"/>
      <c r="DA202" s="191"/>
    </row>
    <row r="203" spans="13:105" ht="14.25">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c r="AW203" s="191"/>
      <c r="AX203" s="191"/>
      <c r="AY203" s="191"/>
      <c r="AZ203" s="191"/>
      <c r="BA203" s="191"/>
      <c r="BB203" s="191"/>
      <c r="BC203" s="191"/>
      <c r="BD203" s="191"/>
      <c r="BE203" s="191"/>
      <c r="BF203" s="191"/>
      <c r="BG203" s="191"/>
      <c r="BH203" s="191"/>
      <c r="BI203" s="191"/>
      <c r="BJ203" s="191"/>
      <c r="BK203" s="191"/>
      <c r="BL203" s="191"/>
      <c r="BM203" s="191"/>
      <c r="BN203" s="191"/>
      <c r="BO203" s="191"/>
      <c r="BP203" s="191"/>
      <c r="BQ203" s="191"/>
      <c r="BR203" s="191"/>
      <c r="BS203" s="191"/>
      <c r="BT203" s="191"/>
      <c r="BU203" s="191"/>
      <c r="BV203" s="191"/>
      <c r="BW203" s="191"/>
      <c r="BX203" s="191"/>
      <c r="BY203" s="191"/>
      <c r="BZ203" s="191"/>
      <c r="CA203" s="191"/>
      <c r="CB203" s="191"/>
      <c r="CC203" s="191"/>
      <c r="CD203" s="191"/>
      <c r="CE203" s="191"/>
      <c r="CF203" s="191"/>
      <c r="CG203" s="191"/>
      <c r="CH203" s="191"/>
      <c r="CI203" s="191"/>
      <c r="CJ203" s="191"/>
      <c r="CK203" s="191"/>
      <c r="CL203" s="191"/>
      <c r="CM203" s="191"/>
      <c r="CN203" s="191"/>
      <c r="CO203" s="191"/>
      <c r="CP203" s="191"/>
      <c r="CQ203" s="191"/>
      <c r="CR203" s="191"/>
      <c r="CS203" s="191"/>
      <c r="CT203" s="191"/>
      <c r="CU203" s="191"/>
      <c r="CV203" s="191"/>
      <c r="CW203" s="191"/>
      <c r="CX203" s="191"/>
      <c r="CY203" s="191"/>
      <c r="CZ203" s="191"/>
      <c r="DA203" s="191"/>
    </row>
    <row r="204" spans="13:105" ht="14.25">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1"/>
      <c r="AY204" s="191"/>
      <c r="AZ204" s="191"/>
      <c r="BA204" s="191"/>
      <c r="BB204" s="191"/>
      <c r="BC204" s="191"/>
      <c r="BD204" s="191"/>
      <c r="BE204" s="191"/>
      <c r="BF204" s="191"/>
      <c r="BG204" s="191"/>
      <c r="BH204" s="191"/>
      <c r="BI204" s="191"/>
      <c r="BJ204" s="191"/>
      <c r="BK204" s="191"/>
      <c r="BL204" s="191"/>
      <c r="BM204" s="191"/>
      <c r="BN204" s="191"/>
      <c r="BO204" s="191"/>
      <c r="BP204" s="191"/>
      <c r="BQ204" s="191"/>
      <c r="BR204" s="191"/>
      <c r="BS204" s="191"/>
      <c r="BT204" s="191"/>
      <c r="BU204" s="191"/>
      <c r="BV204" s="191"/>
      <c r="BW204" s="191"/>
      <c r="BX204" s="191"/>
      <c r="BY204" s="191"/>
      <c r="BZ204" s="191"/>
      <c r="CA204" s="191"/>
      <c r="CB204" s="191"/>
      <c r="CC204" s="191"/>
      <c r="CD204" s="191"/>
      <c r="CE204" s="191"/>
      <c r="CF204" s="191"/>
      <c r="CG204" s="191"/>
      <c r="CH204" s="191"/>
      <c r="CI204" s="191"/>
      <c r="CJ204" s="191"/>
      <c r="CK204" s="191"/>
      <c r="CL204" s="191"/>
      <c r="CM204" s="191"/>
      <c r="CN204" s="191"/>
      <c r="CO204" s="191"/>
      <c r="CP204" s="191"/>
      <c r="CQ204" s="191"/>
      <c r="CR204" s="191"/>
      <c r="CS204" s="191"/>
      <c r="CT204" s="191"/>
      <c r="CU204" s="191"/>
      <c r="CV204" s="191"/>
      <c r="CW204" s="191"/>
      <c r="CX204" s="191"/>
      <c r="CY204" s="191"/>
      <c r="CZ204" s="191"/>
      <c r="DA204" s="191"/>
    </row>
    <row r="205" spans="13:105" ht="14.25">
      <c r="M205" s="191"/>
      <c r="N205" s="191"/>
      <c r="O205" s="191"/>
      <c r="P205" s="191"/>
      <c r="Q205" s="191"/>
      <c r="R205" s="191"/>
      <c r="S205" s="191"/>
      <c r="T205" s="191"/>
      <c r="U205" s="191"/>
      <c r="V205" s="191"/>
      <c r="W205" s="191"/>
      <c r="X205" s="191"/>
      <c r="Y205" s="191"/>
      <c r="Z205" s="191"/>
      <c r="AA205" s="191"/>
      <c r="AB205" s="191"/>
      <c r="AC205" s="191"/>
      <c r="AD205" s="191"/>
      <c r="AE205" s="191"/>
      <c r="AF205" s="191"/>
      <c r="AG205" s="191"/>
      <c r="AH205" s="191"/>
      <c r="AI205" s="191"/>
      <c r="AJ205" s="191"/>
      <c r="AK205" s="191"/>
      <c r="AL205" s="191"/>
      <c r="AM205" s="191"/>
      <c r="AN205" s="191"/>
      <c r="AO205" s="191"/>
      <c r="AP205" s="191"/>
      <c r="AQ205" s="191"/>
      <c r="AR205" s="191"/>
      <c r="AS205" s="191"/>
      <c r="AT205" s="191"/>
      <c r="AU205" s="191"/>
      <c r="AV205" s="191"/>
      <c r="AW205" s="191"/>
      <c r="AX205" s="191"/>
      <c r="AY205" s="191"/>
      <c r="AZ205" s="191"/>
      <c r="BA205" s="191"/>
      <c r="BB205" s="191"/>
      <c r="BC205" s="191"/>
      <c r="BD205" s="191"/>
      <c r="BE205" s="191"/>
      <c r="BF205" s="191"/>
      <c r="BG205" s="191"/>
      <c r="BH205" s="191"/>
      <c r="BI205" s="191"/>
      <c r="BJ205" s="191"/>
      <c r="BK205" s="191"/>
      <c r="BL205" s="191"/>
      <c r="BM205" s="191"/>
      <c r="BN205" s="191"/>
      <c r="BO205" s="191"/>
      <c r="BP205" s="191"/>
      <c r="BQ205" s="191"/>
      <c r="BR205" s="191"/>
      <c r="BS205" s="191"/>
      <c r="BT205" s="191"/>
      <c r="BU205" s="191"/>
      <c r="BV205" s="191"/>
      <c r="BW205" s="191"/>
      <c r="BX205" s="191"/>
      <c r="BY205" s="191"/>
      <c r="BZ205" s="191"/>
      <c r="CA205" s="191"/>
      <c r="CB205" s="191"/>
      <c r="CC205" s="191"/>
      <c r="CD205" s="191"/>
      <c r="CE205" s="191"/>
      <c r="CF205" s="191"/>
      <c r="CG205" s="191"/>
      <c r="CH205" s="191"/>
      <c r="CI205" s="191"/>
      <c r="CJ205" s="191"/>
      <c r="CK205" s="191"/>
      <c r="CL205" s="191"/>
      <c r="CM205" s="191"/>
      <c r="CN205" s="191"/>
      <c r="CO205" s="191"/>
      <c r="CP205" s="191"/>
      <c r="CQ205" s="191"/>
      <c r="CR205" s="191"/>
      <c r="CS205" s="191"/>
      <c r="CT205" s="191"/>
      <c r="CU205" s="191"/>
      <c r="CV205" s="191"/>
      <c r="CW205" s="191"/>
      <c r="CX205" s="191"/>
      <c r="CY205" s="191"/>
      <c r="CZ205" s="191"/>
      <c r="DA205" s="191"/>
    </row>
    <row r="206" spans="13:105" ht="14.25">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c r="AM206" s="191"/>
      <c r="AN206" s="191"/>
      <c r="AO206" s="191"/>
      <c r="AP206" s="191"/>
      <c r="AQ206" s="191"/>
      <c r="AR206" s="191"/>
      <c r="AS206" s="191"/>
      <c r="AT206" s="191"/>
      <c r="AU206" s="191"/>
      <c r="AV206" s="191"/>
      <c r="AW206" s="191"/>
      <c r="AX206" s="191"/>
      <c r="AY206" s="191"/>
      <c r="AZ206" s="191"/>
      <c r="BA206" s="191"/>
      <c r="BB206" s="191"/>
      <c r="BC206" s="191"/>
      <c r="BD206" s="191"/>
      <c r="BE206" s="191"/>
      <c r="BF206" s="191"/>
      <c r="BG206" s="191"/>
      <c r="BH206" s="191"/>
      <c r="BI206" s="191"/>
      <c r="BJ206" s="191"/>
      <c r="BK206" s="191"/>
      <c r="BL206" s="191"/>
      <c r="BM206" s="191"/>
      <c r="BN206" s="191"/>
      <c r="BO206" s="191"/>
      <c r="BP206" s="191"/>
      <c r="BQ206" s="191"/>
      <c r="BR206" s="191"/>
      <c r="BS206" s="191"/>
      <c r="BT206" s="191"/>
      <c r="BU206" s="191"/>
      <c r="BV206" s="191"/>
      <c r="BW206" s="191"/>
      <c r="BX206" s="191"/>
      <c r="BY206" s="191"/>
      <c r="BZ206" s="191"/>
      <c r="CA206" s="191"/>
      <c r="CB206" s="191"/>
      <c r="CC206" s="191"/>
      <c r="CD206" s="191"/>
      <c r="CE206" s="191"/>
      <c r="CF206" s="191"/>
      <c r="CG206" s="191"/>
      <c r="CH206" s="191"/>
      <c r="CI206" s="191"/>
      <c r="CJ206" s="191"/>
      <c r="CK206" s="191"/>
      <c r="CL206" s="191"/>
      <c r="CM206" s="191"/>
      <c r="CN206" s="191"/>
      <c r="CO206" s="191"/>
      <c r="CP206" s="191"/>
      <c r="CQ206" s="191"/>
      <c r="CR206" s="191"/>
      <c r="CS206" s="191"/>
      <c r="CT206" s="191"/>
      <c r="CU206" s="191"/>
      <c r="CV206" s="191"/>
      <c r="CW206" s="191"/>
      <c r="CX206" s="191"/>
      <c r="CY206" s="191"/>
      <c r="CZ206" s="191"/>
      <c r="DA206" s="191"/>
    </row>
    <row r="207" spans="13:105" ht="14.25">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1"/>
      <c r="AY207" s="191"/>
      <c r="AZ207" s="191"/>
      <c r="BA207" s="191"/>
      <c r="BB207" s="191"/>
      <c r="BC207" s="191"/>
      <c r="BD207" s="191"/>
      <c r="BE207" s="191"/>
      <c r="BF207" s="191"/>
      <c r="BG207" s="191"/>
      <c r="BH207" s="191"/>
      <c r="BI207" s="191"/>
      <c r="BJ207" s="191"/>
      <c r="BK207" s="191"/>
      <c r="BL207" s="191"/>
      <c r="BM207" s="191"/>
      <c r="BN207" s="191"/>
      <c r="BO207" s="191"/>
      <c r="BP207" s="191"/>
      <c r="BQ207" s="191"/>
      <c r="BR207" s="191"/>
      <c r="BS207" s="191"/>
      <c r="BT207" s="191"/>
      <c r="BU207" s="191"/>
      <c r="BV207" s="191"/>
      <c r="BW207" s="191"/>
      <c r="BX207" s="191"/>
      <c r="BY207" s="191"/>
      <c r="BZ207" s="191"/>
      <c r="CA207" s="191"/>
      <c r="CB207" s="191"/>
      <c r="CC207" s="191"/>
      <c r="CD207" s="191"/>
      <c r="CE207" s="191"/>
      <c r="CF207" s="191"/>
      <c r="CG207" s="191"/>
      <c r="CH207" s="191"/>
      <c r="CI207" s="191"/>
      <c r="CJ207" s="191"/>
      <c r="CK207" s="191"/>
      <c r="CL207" s="191"/>
      <c r="CM207" s="191"/>
      <c r="CN207" s="191"/>
      <c r="CO207" s="191"/>
      <c r="CP207" s="191"/>
      <c r="CQ207" s="191"/>
      <c r="CR207" s="191"/>
      <c r="CS207" s="191"/>
      <c r="CT207" s="191"/>
      <c r="CU207" s="191"/>
      <c r="CV207" s="191"/>
      <c r="CW207" s="191"/>
      <c r="CX207" s="191"/>
      <c r="CY207" s="191"/>
      <c r="CZ207" s="191"/>
      <c r="DA207" s="191"/>
    </row>
    <row r="208" spans="13:105" ht="14.25">
      <c r="M208" s="191"/>
      <c r="N208" s="191"/>
      <c r="O208" s="191"/>
      <c r="P208" s="191"/>
      <c r="Q208" s="191"/>
      <c r="R208" s="191"/>
      <c r="S208" s="191"/>
      <c r="T208" s="191"/>
      <c r="U208" s="191"/>
      <c r="V208" s="191"/>
      <c r="W208" s="191"/>
      <c r="X208" s="191"/>
      <c r="Y208" s="191"/>
      <c r="Z208" s="191"/>
      <c r="AA208" s="191"/>
      <c r="AB208" s="191"/>
      <c r="AC208" s="191"/>
      <c r="AD208" s="191"/>
      <c r="AE208" s="191"/>
      <c r="AF208" s="191"/>
      <c r="AG208" s="191"/>
      <c r="AH208" s="191"/>
      <c r="AI208" s="191"/>
      <c r="AJ208" s="191"/>
      <c r="AK208" s="191"/>
      <c r="AL208" s="191"/>
      <c r="AM208" s="191"/>
      <c r="AN208" s="191"/>
      <c r="AO208" s="191"/>
      <c r="AP208" s="191"/>
      <c r="AQ208" s="191"/>
      <c r="AR208" s="191"/>
      <c r="AS208" s="191"/>
      <c r="AT208" s="191"/>
      <c r="AU208" s="191"/>
      <c r="AV208" s="191"/>
      <c r="AW208" s="191"/>
      <c r="AX208" s="191"/>
      <c r="AY208" s="191"/>
      <c r="AZ208" s="191"/>
      <c r="BA208" s="191"/>
      <c r="BB208" s="191"/>
      <c r="BC208" s="191"/>
      <c r="BD208" s="191"/>
      <c r="BE208" s="191"/>
      <c r="BF208" s="191"/>
      <c r="BG208" s="191"/>
      <c r="BH208" s="191"/>
      <c r="BI208" s="191"/>
      <c r="BJ208" s="191"/>
      <c r="BK208" s="191"/>
      <c r="BL208" s="191"/>
      <c r="BM208" s="191"/>
      <c r="BN208" s="191"/>
      <c r="BO208" s="191"/>
      <c r="BP208" s="191"/>
      <c r="BQ208" s="191"/>
      <c r="BR208" s="191"/>
      <c r="BS208" s="191"/>
      <c r="BT208" s="191"/>
      <c r="BU208" s="191"/>
      <c r="BV208" s="191"/>
      <c r="BW208" s="191"/>
      <c r="BX208" s="191"/>
      <c r="BY208" s="191"/>
      <c r="BZ208" s="191"/>
      <c r="CA208" s="191"/>
      <c r="CB208" s="191"/>
      <c r="CC208" s="191"/>
      <c r="CD208" s="191"/>
      <c r="CE208" s="191"/>
      <c r="CF208" s="191"/>
      <c r="CG208" s="191"/>
      <c r="CH208" s="191"/>
      <c r="CI208" s="191"/>
      <c r="CJ208" s="191"/>
      <c r="CK208" s="191"/>
      <c r="CL208" s="191"/>
      <c r="CM208" s="191"/>
      <c r="CN208" s="191"/>
      <c r="CO208" s="191"/>
      <c r="CP208" s="191"/>
      <c r="CQ208" s="191"/>
      <c r="CR208" s="191"/>
      <c r="CS208" s="191"/>
      <c r="CT208" s="191"/>
      <c r="CU208" s="191"/>
      <c r="CV208" s="191"/>
      <c r="CW208" s="191"/>
      <c r="CX208" s="191"/>
      <c r="CY208" s="191"/>
      <c r="CZ208" s="191"/>
      <c r="DA208" s="191"/>
    </row>
    <row r="209" spans="13:105" ht="14.25">
      <c r="M209" s="191"/>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91"/>
      <c r="AY209" s="191"/>
      <c r="AZ209" s="191"/>
      <c r="BA209" s="191"/>
      <c r="BB209" s="191"/>
      <c r="BC209" s="191"/>
      <c r="BD209" s="191"/>
      <c r="BE209" s="191"/>
      <c r="BF209" s="191"/>
      <c r="BG209" s="191"/>
      <c r="BH209" s="191"/>
      <c r="BI209" s="191"/>
      <c r="BJ209" s="191"/>
      <c r="BK209" s="191"/>
      <c r="BL209" s="191"/>
      <c r="BM209" s="191"/>
      <c r="BN209" s="191"/>
      <c r="BO209" s="191"/>
      <c r="BP209" s="191"/>
      <c r="BQ209" s="191"/>
      <c r="BR209" s="191"/>
      <c r="BS209" s="191"/>
      <c r="BT209" s="191"/>
      <c r="BU209" s="191"/>
      <c r="BV209" s="191"/>
      <c r="BW209" s="191"/>
      <c r="BX209" s="191"/>
      <c r="BY209" s="191"/>
      <c r="BZ209" s="191"/>
      <c r="CA209" s="191"/>
      <c r="CB209" s="191"/>
      <c r="CC209" s="191"/>
      <c r="CD209" s="191"/>
      <c r="CE209" s="191"/>
      <c r="CF209" s="191"/>
      <c r="CG209" s="191"/>
      <c r="CH209" s="191"/>
      <c r="CI209" s="191"/>
      <c r="CJ209" s="191"/>
      <c r="CK209" s="191"/>
      <c r="CL209" s="191"/>
      <c r="CM209" s="191"/>
      <c r="CN209" s="191"/>
      <c r="CO209" s="191"/>
      <c r="CP209" s="191"/>
      <c r="CQ209" s="191"/>
      <c r="CR209" s="191"/>
      <c r="CS209" s="191"/>
      <c r="CT209" s="191"/>
      <c r="CU209" s="191"/>
      <c r="CV209" s="191"/>
      <c r="CW209" s="191"/>
      <c r="CX209" s="191"/>
      <c r="CY209" s="191"/>
      <c r="CZ209" s="191"/>
      <c r="DA209" s="191"/>
    </row>
    <row r="210" spans="13:105" ht="14.25">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c r="BA210" s="191"/>
      <c r="BB210" s="191"/>
      <c r="BC210" s="191"/>
      <c r="BD210" s="191"/>
      <c r="BE210" s="191"/>
      <c r="BF210" s="191"/>
      <c r="BG210" s="191"/>
      <c r="BH210" s="191"/>
      <c r="BI210" s="191"/>
      <c r="BJ210" s="191"/>
      <c r="BK210" s="191"/>
      <c r="BL210" s="191"/>
      <c r="BM210" s="191"/>
      <c r="BN210" s="191"/>
      <c r="BO210" s="191"/>
      <c r="BP210" s="191"/>
      <c r="BQ210" s="191"/>
      <c r="BR210" s="191"/>
      <c r="BS210" s="191"/>
      <c r="BT210" s="191"/>
      <c r="BU210" s="191"/>
      <c r="BV210" s="191"/>
      <c r="BW210" s="191"/>
      <c r="BX210" s="191"/>
      <c r="BY210" s="191"/>
      <c r="BZ210" s="191"/>
      <c r="CA210" s="191"/>
      <c r="CB210" s="191"/>
      <c r="CC210" s="191"/>
      <c r="CD210" s="191"/>
      <c r="CE210" s="191"/>
      <c r="CF210" s="191"/>
      <c r="CG210" s="191"/>
      <c r="CH210" s="191"/>
      <c r="CI210" s="191"/>
      <c r="CJ210" s="191"/>
      <c r="CK210" s="191"/>
      <c r="CL210" s="191"/>
      <c r="CM210" s="191"/>
      <c r="CN210" s="191"/>
      <c r="CO210" s="191"/>
      <c r="CP210" s="191"/>
      <c r="CQ210" s="191"/>
      <c r="CR210" s="191"/>
      <c r="CS210" s="191"/>
      <c r="CT210" s="191"/>
      <c r="CU210" s="191"/>
      <c r="CV210" s="191"/>
      <c r="CW210" s="191"/>
      <c r="CX210" s="191"/>
      <c r="CY210" s="191"/>
      <c r="CZ210" s="191"/>
      <c r="DA210" s="191"/>
    </row>
    <row r="211" spans="13:105" ht="14.25">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1"/>
      <c r="BP211" s="191"/>
      <c r="BQ211" s="191"/>
      <c r="BR211" s="191"/>
      <c r="BS211" s="191"/>
      <c r="BT211" s="191"/>
      <c r="BU211" s="191"/>
      <c r="BV211" s="191"/>
      <c r="BW211" s="191"/>
      <c r="BX211" s="191"/>
      <c r="BY211" s="191"/>
      <c r="BZ211" s="191"/>
      <c r="CA211" s="191"/>
      <c r="CB211" s="191"/>
      <c r="CC211" s="191"/>
      <c r="CD211" s="191"/>
      <c r="CE211" s="191"/>
      <c r="CF211" s="191"/>
      <c r="CG211" s="191"/>
      <c r="CH211" s="191"/>
      <c r="CI211" s="191"/>
      <c r="CJ211" s="191"/>
      <c r="CK211" s="191"/>
      <c r="CL211" s="191"/>
      <c r="CM211" s="191"/>
      <c r="CN211" s="191"/>
      <c r="CO211" s="191"/>
      <c r="CP211" s="191"/>
      <c r="CQ211" s="191"/>
      <c r="CR211" s="191"/>
      <c r="CS211" s="191"/>
      <c r="CT211" s="191"/>
      <c r="CU211" s="191"/>
      <c r="CV211" s="191"/>
      <c r="CW211" s="191"/>
      <c r="CX211" s="191"/>
      <c r="CY211" s="191"/>
      <c r="CZ211" s="191"/>
      <c r="DA211" s="191"/>
    </row>
    <row r="212" spans="13:105" ht="14.25">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191"/>
      <c r="CV212" s="191"/>
      <c r="CW212" s="191"/>
      <c r="CX212" s="191"/>
      <c r="CY212" s="191"/>
      <c r="CZ212" s="191"/>
      <c r="DA212" s="191"/>
    </row>
    <row r="213" spans="13:105" ht="14.25">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c r="BT213" s="191"/>
      <c r="BU213" s="191"/>
      <c r="BV213" s="191"/>
      <c r="BW213" s="191"/>
      <c r="BX213" s="191"/>
      <c r="BY213" s="191"/>
      <c r="BZ213" s="191"/>
      <c r="CA213" s="191"/>
      <c r="CB213" s="191"/>
      <c r="CC213" s="191"/>
      <c r="CD213" s="191"/>
      <c r="CE213" s="191"/>
      <c r="CF213" s="191"/>
      <c r="CG213" s="191"/>
      <c r="CH213" s="191"/>
      <c r="CI213" s="191"/>
      <c r="CJ213" s="191"/>
      <c r="CK213" s="191"/>
      <c r="CL213" s="191"/>
      <c r="CM213" s="191"/>
      <c r="CN213" s="191"/>
      <c r="CO213" s="191"/>
      <c r="CP213" s="191"/>
      <c r="CQ213" s="191"/>
      <c r="CR213" s="191"/>
      <c r="CS213" s="191"/>
      <c r="CT213" s="191"/>
      <c r="CU213" s="191"/>
      <c r="CV213" s="191"/>
      <c r="CW213" s="191"/>
      <c r="CX213" s="191"/>
      <c r="CY213" s="191"/>
      <c r="CZ213" s="191"/>
      <c r="DA213" s="191"/>
    </row>
    <row r="214" spans="15:61" ht="14.25">
      <c r="O214" s="191"/>
      <c r="P214" s="191"/>
      <c r="Q214" s="191"/>
      <c r="R214" s="191"/>
      <c r="S214" s="191"/>
      <c r="T214" s="191"/>
      <c r="U214" s="191"/>
      <c r="V214" s="191"/>
      <c r="W214" s="191"/>
      <c r="X214" s="191"/>
      <c r="Y214" s="191"/>
      <c r="Z214" s="191"/>
      <c r="AA214" s="191"/>
      <c r="BB214" s="191"/>
      <c r="BC214" s="191"/>
      <c r="BD214" s="191"/>
      <c r="BE214" s="191"/>
      <c r="BF214" s="191"/>
      <c r="BG214" s="191"/>
      <c r="BH214" s="191"/>
      <c r="BI214" s="191"/>
    </row>
    <row r="215" spans="54:61" ht="14.25">
      <c r="BB215" s="191"/>
      <c r="BC215" s="191"/>
      <c r="BD215" s="191"/>
      <c r="BE215" s="191"/>
      <c r="BF215" s="191"/>
      <c r="BG215" s="191"/>
      <c r="BH215" s="191"/>
      <c r="BI215" s="191"/>
    </row>
    <row r="216" ht="14.25">
      <c r="BI216" s="191"/>
    </row>
  </sheetData>
  <mergeCells count="10">
    <mergeCell ref="N83:AA83"/>
    <mergeCell ref="N84:AA84"/>
    <mergeCell ref="N6:BH6"/>
    <mergeCell ref="Q8:U8"/>
    <mergeCell ref="W8:AA8"/>
    <mergeCell ref="AC8:AD8"/>
    <mergeCell ref="N2:BH2"/>
    <mergeCell ref="N3:BH3"/>
    <mergeCell ref="N4:BH4"/>
    <mergeCell ref="N5:BH5"/>
  </mergeCells>
  <printOptions/>
  <pageMargins left="0.75" right="0.75" top="1" bottom="1" header="0.5" footer="0.5"/>
  <pageSetup orientation="portrait" paperSize="9"/>
  <drawing r:id="rId3"/>
  <legacyDrawing r:id="rId2"/>
  <oleObjects>
    <oleObject progId="MSPhotoEd.3" shapeId="586758" r:id="rId1"/>
  </oleObjects>
</worksheet>
</file>

<file path=xl/worksheets/sheet4.xml><?xml version="1.0" encoding="utf-8"?>
<worksheet xmlns="http://schemas.openxmlformats.org/spreadsheetml/2006/main" xmlns:r="http://schemas.openxmlformats.org/officeDocument/2006/relationships">
  <dimension ref="A1:N42"/>
  <sheetViews>
    <sheetView workbookViewId="0" topLeftCell="A1">
      <selection activeCell="A1" sqref="A1:IV16384"/>
    </sheetView>
  </sheetViews>
  <sheetFormatPr defaultColWidth="9.140625" defaultRowHeight="12.75"/>
  <cols>
    <col min="1" max="1" width="5.28125" style="0" customWidth="1"/>
    <col min="5" max="5" width="15.57421875" style="0" customWidth="1"/>
    <col min="6" max="6" width="20.7109375" style="0" customWidth="1"/>
    <col min="7" max="7" width="19.7109375" style="0" customWidth="1"/>
    <col min="8" max="8" width="29.421875" style="0" customWidth="1"/>
    <col min="12" max="12" width="19.8515625" style="0" customWidth="1"/>
    <col min="14" max="14" width="29.421875" style="0" customWidth="1"/>
  </cols>
  <sheetData>
    <row r="1" spans="1:14" ht="12.75">
      <c r="A1" s="195" t="s">
        <v>270</v>
      </c>
      <c r="B1" s="196"/>
      <c r="C1" s="196"/>
      <c r="D1" s="196"/>
      <c r="E1" s="196"/>
      <c r="F1" s="196"/>
      <c r="G1" s="196"/>
      <c r="H1" s="196"/>
      <c r="I1" s="196"/>
      <c r="J1" s="196"/>
      <c r="K1" s="196"/>
      <c r="L1" s="196"/>
      <c r="M1" s="196"/>
      <c r="N1" s="197"/>
    </row>
    <row r="2" spans="1:14" ht="13.5" thickBot="1">
      <c r="A2" s="198" t="s">
        <v>272</v>
      </c>
      <c r="B2" s="199"/>
      <c r="C2" s="199"/>
      <c r="D2" s="199"/>
      <c r="E2" s="199"/>
      <c r="F2" s="199"/>
      <c r="G2" s="199"/>
      <c r="H2" s="199"/>
      <c r="I2" s="199"/>
      <c r="J2" s="199"/>
      <c r="K2" s="199"/>
      <c r="L2" s="199"/>
      <c r="M2" s="199"/>
      <c r="N2" s="200"/>
    </row>
    <row r="3" spans="1:14" ht="12.75">
      <c r="A3" s="201"/>
      <c r="B3" s="202"/>
      <c r="C3" s="202"/>
      <c r="D3" s="202"/>
      <c r="E3" s="202"/>
      <c r="F3" s="202"/>
      <c r="G3" s="202"/>
      <c r="H3" s="203" t="s">
        <v>273</v>
      </c>
      <c r="I3" s="204"/>
      <c r="J3" s="202"/>
      <c r="K3" s="202"/>
      <c r="L3" s="202"/>
      <c r="M3" s="202"/>
      <c r="N3" s="205" t="s">
        <v>6</v>
      </c>
    </row>
    <row r="4" spans="1:14" ht="12.75">
      <c r="A4" s="201" t="s">
        <v>274</v>
      </c>
      <c r="B4" s="202" t="s">
        <v>275</v>
      </c>
      <c r="C4" s="202"/>
      <c r="D4" s="202"/>
      <c r="E4" s="202"/>
      <c r="F4" s="202"/>
      <c r="G4" s="202"/>
      <c r="H4" s="202"/>
      <c r="I4" s="202"/>
      <c r="J4" s="202"/>
      <c r="K4" s="202"/>
      <c r="L4" s="202"/>
      <c r="M4" s="202"/>
      <c r="N4" s="206"/>
    </row>
    <row r="5" spans="1:14" ht="12.75">
      <c r="A5" s="201"/>
      <c r="B5" s="202" t="s">
        <v>276</v>
      </c>
      <c r="C5" s="202"/>
      <c r="D5" s="202"/>
      <c r="E5" s="202"/>
      <c r="F5" s="202"/>
      <c r="G5" s="202"/>
      <c r="H5" s="202">
        <v>260622832251</v>
      </c>
      <c r="I5" s="202"/>
      <c r="J5" s="202"/>
      <c r="K5" s="202"/>
      <c r="L5" s="202"/>
      <c r="M5" s="202"/>
      <c r="N5" s="202">
        <v>323202231779</v>
      </c>
    </row>
    <row r="6" spans="1:14" ht="12.75">
      <c r="A6" s="201"/>
      <c r="B6" s="207" t="s">
        <v>277</v>
      </c>
      <c r="C6" s="202"/>
      <c r="D6" s="202"/>
      <c r="E6" s="202"/>
      <c r="F6" s="202"/>
      <c r="G6" s="202"/>
      <c r="H6" s="208">
        <v>224102460714</v>
      </c>
      <c r="I6" s="202"/>
      <c r="J6" s="202"/>
      <c r="K6" s="202"/>
      <c r="L6" s="202"/>
      <c r="M6" s="202"/>
      <c r="N6" s="208">
        <v>296560089076</v>
      </c>
    </row>
    <row r="7" spans="1:14" ht="12.75">
      <c r="A7" s="201"/>
      <c r="B7" s="202" t="s">
        <v>278</v>
      </c>
      <c r="C7" s="202"/>
      <c r="D7" s="202"/>
      <c r="E7" s="202"/>
      <c r="F7" s="202"/>
      <c r="G7" s="202"/>
      <c r="H7" s="202">
        <f>H5-H6</f>
        <v>36520371537</v>
      </c>
      <c r="I7" s="202"/>
      <c r="J7" s="202"/>
      <c r="K7" s="202"/>
      <c r="L7" s="202"/>
      <c r="M7" s="202"/>
      <c r="N7" s="202">
        <f>N5-N6</f>
        <v>26642142703</v>
      </c>
    </row>
    <row r="8" spans="1:14" ht="12.75">
      <c r="A8" s="201"/>
      <c r="B8" s="207" t="s">
        <v>279</v>
      </c>
      <c r="C8" s="202"/>
      <c r="D8" s="202"/>
      <c r="E8" s="202"/>
      <c r="F8" s="202"/>
      <c r="G8" s="202"/>
      <c r="H8" s="208">
        <v>1310753146</v>
      </c>
      <c r="I8" s="202"/>
      <c r="J8" s="202"/>
      <c r="K8" s="202"/>
      <c r="L8" s="202"/>
      <c r="M8" s="202"/>
      <c r="N8" s="208">
        <v>1231632032</v>
      </c>
    </row>
    <row r="9" spans="1:14" ht="12.75">
      <c r="A9" s="201"/>
      <c r="B9" s="202" t="s">
        <v>144</v>
      </c>
      <c r="C9" s="202"/>
      <c r="D9" s="202"/>
      <c r="E9" s="202"/>
      <c r="F9" s="202"/>
      <c r="G9" s="202"/>
      <c r="H9" s="202">
        <f>H7+H8</f>
        <v>37831124683</v>
      </c>
      <c r="I9" s="202"/>
      <c r="J9" s="202"/>
      <c r="K9" s="202"/>
      <c r="L9" s="202"/>
      <c r="M9" s="202"/>
      <c r="N9" s="202">
        <f>N7+N8</f>
        <v>27873774735</v>
      </c>
    </row>
    <row r="10" spans="1:14" ht="12.75">
      <c r="A10" s="201"/>
      <c r="B10" s="207" t="s">
        <v>280</v>
      </c>
      <c r="C10" s="202"/>
      <c r="D10" s="202"/>
      <c r="E10" s="202"/>
      <c r="F10" s="202"/>
      <c r="G10" s="202"/>
      <c r="H10" s="202"/>
      <c r="I10" s="202"/>
      <c r="J10" s="202"/>
      <c r="K10" s="202"/>
      <c r="L10" s="202"/>
      <c r="M10" s="202"/>
      <c r="N10" s="202"/>
    </row>
    <row r="11" spans="1:14" ht="12.75">
      <c r="A11" s="201"/>
      <c r="B11" s="202">
        <v>1</v>
      </c>
      <c r="C11" s="202" t="s">
        <v>281</v>
      </c>
      <c r="D11" s="202"/>
      <c r="E11" s="202"/>
      <c r="F11" s="202">
        <v>4883039785</v>
      </c>
      <c r="G11" s="202"/>
      <c r="H11" s="202"/>
      <c r="I11" s="202"/>
      <c r="J11" s="202"/>
      <c r="K11" s="202"/>
      <c r="L11" s="202">
        <v>4421838565</v>
      </c>
      <c r="M11" s="202"/>
      <c r="N11" s="202"/>
    </row>
    <row r="12" spans="1:14" ht="12.75">
      <c r="A12" s="201"/>
      <c r="B12" s="202">
        <v>3</v>
      </c>
      <c r="C12" s="202" t="s">
        <v>282</v>
      </c>
      <c r="D12" s="202"/>
      <c r="E12" s="202"/>
      <c r="F12" s="208">
        <v>6913499035</v>
      </c>
      <c r="G12" s="202"/>
      <c r="H12" s="208">
        <f>F11+F12</f>
        <v>11796538820</v>
      </c>
      <c r="I12" s="202"/>
      <c r="J12" s="202"/>
      <c r="K12" s="202"/>
      <c r="L12" s="208">
        <v>6677428062</v>
      </c>
      <c r="M12" s="202"/>
      <c r="N12" s="208">
        <f>L11+L12</f>
        <v>11099266627</v>
      </c>
    </row>
    <row r="13" spans="1:14" ht="12.75">
      <c r="A13" s="201"/>
      <c r="B13" s="202" t="s">
        <v>283</v>
      </c>
      <c r="C13" s="202"/>
      <c r="D13" s="202"/>
      <c r="E13" s="202"/>
      <c r="F13" s="202"/>
      <c r="G13" s="202"/>
      <c r="H13" s="202">
        <f>H9-H12</f>
        <v>26034585863</v>
      </c>
      <c r="I13" s="202"/>
      <c r="J13" s="202"/>
      <c r="K13" s="202"/>
      <c r="L13" s="202"/>
      <c r="M13" s="202"/>
      <c r="N13" s="202">
        <f>N9-N12</f>
        <v>16774508108</v>
      </c>
    </row>
    <row r="14" spans="1:14" ht="12.75">
      <c r="A14" s="201"/>
      <c r="B14" s="207" t="s">
        <v>284</v>
      </c>
      <c r="C14" s="202"/>
      <c r="D14" s="202"/>
      <c r="E14" s="202"/>
      <c r="F14" s="202"/>
      <c r="G14" s="202"/>
      <c r="H14" s="202"/>
      <c r="I14" s="202"/>
      <c r="J14" s="202"/>
      <c r="K14" s="202"/>
      <c r="L14" s="202"/>
      <c r="M14" s="202"/>
      <c r="N14" s="202"/>
    </row>
    <row r="15" spans="1:14" ht="12.75">
      <c r="A15" s="201"/>
      <c r="B15" s="202">
        <v>4</v>
      </c>
      <c r="C15" s="202" t="s">
        <v>285</v>
      </c>
      <c r="D15" s="202"/>
      <c r="E15" s="202"/>
      <c r="F15" s="202">
        <v>1010999010</v>
      </c>
      <c r="G15" s="202"/>
      <c r="H15" s="202"/>
      <c r="I15" s="202"/>
      <c r="J15" s="202"/>
      <c r="K15" s="202"/>
      <c r="L15" s="202">
        <v>1004217199</v>
      </c>
      <c r="M15" s="202"/>
      <c r="N15" s="202"/>
    </row>
    <row r="16" spans="1:14" ht="12.75">
      <c r="A16" s="201"/>
      <c r="B16" s="202" t="s">
        <v>286</v>
      </c>
      <c r="C16" s="209"/>
      <c r="D16" s="202"/>
      <c r="E16" s="202"/>
      <c r="F16" s="202"/>
      <c r="G16" s="202"/>
      <c r="H16" s="202"/>
      <c r="I16" s="202"/>
      <c r="J16" s="202"/>
      <c r="K16" s="202"/>
      <c r="L16" s="202"/>
      <c r="M16" s="202"/>
      <c r="N16" s="202"/>
    </row>
    <row r="17" spans="1:14" ht="12.75">
      <c r="A17" s="201"/>
      <c r="B17" s="202">
        <v>3</v>
      </c>
      <c r="C17" s="202" t="s">
        <v>287</v>
      </c>
      <c r="D17" s="202"/>
      <c r="E17" s="202"/>
      <c r="F17" s="208">
        <v>8167423276</v>
      </c>
      <c r="G17" s="202"/>
      <c r="H17" s="210">
        <f>F15-F17</f>
        <v>-7156424266</v>
      </c>
      <c r="I17" s="202"/>
      <c r="J17" s="202"/>
      <c r="K17" s="202"/>
      <c r="L17" s="208">
        <v>9556010264</v>
      </c>
      <c r="M17" s="202"/>
      <c r="N17" s="211">
        <f>L15-L17</f>
        <v>-8551793065</v>
      </c>
    </row>
    <row r="18" spans="1:14" ht="12.75">
      <c r="A18" s="201"/>
      <c r="B18" s="202" t="s">
        <v>288</v>
      </c>
      <c r="C18" s="202"/>
      <c r="D18" s="202"/>
      <c r="E18" s="202"/>
      <c r="F18" s="202"/>
      <c r="G18" s="202"/>
      <c r="H18" s="202">
        <f>H13+H17</f>
        <v>18878161597</v>
      </c>
      <c r="I18" s="202"/>
      <c r="J18" s="202"/>
      <c r="K18" s="202"/>
      <c r="L18" s="202"/>
      <c r="M18" s="202"/>
      <c r="N18" s="202">
        <f>N13+N17</f>
        <v>8222715043</v>
      </c>
    </row>
    <row r="19" spans="1:14" ht="12.75">
      <c r="A19" s="201" t="s">
        <v>184</v>
      </c>
      <c r="B19" s="207" t="s">
        <v>289</v>
      </c>
      <c r="C19" s="202"/>
      <c r="D19" s="202"/>
      <c r="E19" s="202"/>
      <c r="F19" s="202"/>
      <c r="G19" s="202"/>
      <c r="H19" s="202"/>
      <c r="I19" s="202"/>
      <c r="J19" s="202"/>
      <c r="K19" s="202"/>
      <c r="L19" s="202"/>
      <c r="M19" s="202"/>
      <c r="N19" s="202"/>
    </row>
    <row r="20" spans="1:14" ht="12.75">
      <c r="A20" s="201"/>
      <c r="B20" s="202">
        <v>1</v>
      </c>
      <c r="C20" s="202" t="s">
        <v>290</v>
      </c>
      <c r="D20" s="212"/>
      <c r="E20" s="202"/>
      <c r="F20" s="202">
        <v>9601173960</v>
      </c>
      <c r="G20" s="202"/>
      <c r="H20" s="202"/>
      <c r="I20" s="202"/>
      <c r="J20" s="212"/>
      <c r="K20" s="202"/>
      <c r="L20" s="202">
        <v>13397710985</v>
      </c>
      <c r="M20" s="202"/>
      <c r="N20" s="202"/>
    </row>
    <row r="21" spans="1:14" ht="12.75">
      <c r="A21" s="201"/>
      <c r="B21" s="202">
        <v>2</v>
      </c>
      <c r="C21" s="202" t="s">
        <v>291</v>
      </c>
      <c r="D21" s="212"/>
      <c r="E21" s="202"/>
      <c r="F21" s="202">
        <v>12939670</v>
      </c>
      <c r="G21" s="202"/>
      <c r="H21" s="202"/>
      <c r="I21" s="202"/>
      <c r="J21" s="212"/>
      <c r="K21" s="202"/>
      <c r="L21" s="202">
        <v>35147417</v>
      </c>
      <c r="M21" s="202"/>
      <c r="N21" s="202"/>
    </row>
    <row r="22" spans="1:14" ht="12.75">
      <c r="A22" s="201"/>
      <c r="B22" s="202">
        <v>3</v>
      </c>
      <c r="C22" s="202" t="s">
        <v>292</v>
      </c>
      <c r="D22" s="212"/>
      <c r="E22" s="202"/>
      <c r="F22" s="202">
        <v>7718904</v>
      </c>
      <c r="G22" s="202"/>
      <c r="H22" s="202"/>
      <c r="I22" s="202"/>
      <c r="J22" s="212"/>
      <c r="K22" s="202"/>
      <c r="L22" s="202">
        <v>6650771</v>
      </c>
      <c r="M22" s="202"/>
      <c r="N22" s="202"/>
    </row>
    <row r="23" spans="1:14" ht="12.75">
      <c r="A23" s="201"/>
      <c r="B23" s="202">
        <v>4</v>
      </c>
      <c r="C23" s="202" t="s">
        <v>293</v>
      </c>
      <c r="D23" s="212"/>
      <c r="E23" s="202"/>
      <c r="F23" s="208">
        <v>317333</v>
      </c>
      <c r="G23" s="202"/>
      <c r="H23" s="202">
        <f>SUM(F20:F23)</f>
        <v>9622149867</v>
      </c>
      <c r="I23" s="202"/>
      <c r="J23" s="212"/>
      <c r="K23" s="202"/>
      <c r="L23" s="208">
        <v>687679</v>
      </c>
      <c r="M23" s="202"/>
      <c r="N23" s="202">
        <f>SUM(L20:L23)</f>
        <v>13440196852</v>
      </c>
    </row>
    <row r="24" spans="1:14" ht="12.75">
      <c r="A24" s="201"/>
      <c r="B24" s="202"/>
      <c r="C24" s="202"/>
      <c r="D24" s="212"/>
      <c r="E24" s="202"/>
      <c r="F24" s="212"/>
      <c r="G24" s="202"/>
      <c r="H24" s="202"/>
      <c r="I24" s="202"/>
      <c r="J24" s="212"/>
      <c r="K24" s="202"/>
      <c r="L24" s="212"/>
      <c r="M24" s="202"/>
      <c r="N24" s="202"/>
    </row>
    <row r="25" spans="1:14" ht="12.75">
      <c r="A25" s="201"/>
      <c r="B25" s="202"/>
      <c r="C25" s="209" t="s">
        <v>280</v>
      </c>
      <c r="D25" s="202"/>
      <c r="E25" s="202"/>
      <c r="F25" s="202"/>
      <c r="G25" s="202"/>
      <c r="H25" s="202"/>
      <c r="I25" s="202"/>
      <c r="J25" s="202"/>
      <c r="K25" s="202"/>
      <c r="L25" s="202"/>
      <c r="M25" s="202"/>
      <c r="N25" s="202"/>
    </row>
    <row r="26" spans="1:14" ht="12.75">
      <c r="A26" s="201"/>
      <c r="B26" s="202">
        <v>1</v>
      </c>
      <c r="C26" s="202" t="s">
        <v>294</v>
      </c>
      <c r="D26" s="202"/>
      <c r="E26" s="202"/>
      <c r="F26" s="202">
        <v>12246638778</v>
      </c>
      <c r="G26" s="202"/>
      <c r="H26" s="202"/>
      <c r="I26" s="202"/>
      <c r="J26" s="202"/>
      <c r="K26" s="202"/>
      <c r="L26" s="202">
        <v>20509470590</v>
      </c>
      <c r="M26" s="202"/>
      <c r="N26" s="202"/>
    </row>
    <row r="27" spans="1:14" ht="12.75">
      <c r="A27" s="201"/>
      <c r="B27" s="202">
        <v>2</v>
      </c>
      <c r="C27" s="202" t="s">
        <v>295</v>
      </c>
      <c r="D27" s="202"/>
      <c r="E27" s="202"/>
      <c r="F27" s="202">
        <v>43654769</v>
      </c>
      <c r="G27" s="202"/>
      <c r="H27" s="202"/>
      <c r="I27" s="202"/>
      <c r="J27" s="202"/>
      <c r="K27" s="202"/>
      <c r="L27" s="202">
        <v>62614964</v>
      </c>
      <c r="M27" s="202"/>
      <c r="N27" s="202"/>
    </row>
    <row r="28" spans="1:14" ht="12.75">
      <c r="A28" s="201"/>
      <c r="B28" s="202">
        <v>3</v>
      </c>
      <c r="C28" s="202" t="s">
        <v>296</v>
      </c>
      <c r="D28" s="202"/>
      <c r="E28" s="202"/>
      <c r="F28" s="202">
        <v>5242062</v>
      </c>
      <c r="G28" s="202"/>
      <c r="H28" s="202"/>
      <c r="I28" s="202"/>
      <c r="J28" s="202"/>
      <c r="K28" s="202"/>
      <c r="L28" s="202">
        <v>284836974</v>
      </c>
      <c r="M28" s="202"/>
      <c r="N28" s="202"/>
    </row>
    <row r="29" spans="1:14" ht="12.75">
      <c r="A29" s="201"/>
      <c r="B29" s="202">
        <v>4</v>
      </c>
      <c r="C29" s="202" t="s">
        <v>297</v>
      </c>
      <c r="D29" s="202"/>
      <c r="E29" s="202"/>
      <c r="F29" s="208">
        <v>1000000000</v>
      </c>
      <c r="G29" s="202"/>
      <c r="H29" s="211">
        <f>-SUM(F26:F29)</f>
        <v>-13295535609</v>
      </c>
      <c r="I29" s="202"/>
      <c r="J29" s="202"/>
      <c r="K29" s="202"/>
      <c r="L29" s="208">
        <v>150000000</v>
      </c>
      <c r="M29" s="202"/>
      <c r="N29" s="211">
        <f>-SUM(L26:L29)</f>
        <v>-21006922528</v>
      </c>
    </row>
    <row r="30" spans="1:14" ht="12.75">
      <c r="A30" s="201"/>
      <c r="B30" s="202" t="s">
        <v>298</v>
      </c>
      <c r="C30" s="202"/>
      <c r="D30" s="202"/>
      <c r="E30" s="202"/>
      <c r="F30" s="202"/>
      <c r="G30" s="202"/>
      <c r="H30" s="202">
        <f>H18+H23+H29</f>
        <v>15204775855</v>
      </c>
      <c r="I30" s="202"/>
      <c r="J30" s="202"/>
      <c r="K30" s="202"/>
      <c r="L30" s="202"/>
      <c r="M30" s="202"/>
      <c r="N30" s="202">
        <f>N18+N23+N29</f>
        <v>655989367</v>
      </c>
    </row>
    <row r="31" spans="1:14" ht="12.75">
      <c r="A31" s="201"/>
      <c r="B31" s="202" t="s">
        <v>299</v>
      </c>
      <c r="C31" s="212"/>
      <c r="D31" s="202"/>
      <c r="E31" s="202"/>
      <c r="F31" s="202"/>
      <c r="G31" s="202"/>
      <c r="H31" s="202"/>
      <c r="I31" s="202"/>
      <c r="J31" s="202"/>
      <c r="K31" s="202"/>
      <c r="L31" s="202"/>
      <c r="M31" s="202"/>
      <c r="N31" s="202"/>
    </row>
    <row r="32" spans="1:14" ht="12.75">
      <c r="A32" s="201"/>
      <c r="B32" s="207" t="s">
        <v>300</v>
      </c>
      <c r="C32" s="202"/>
      <c r="D32" s="202"/>
      <c r="E32" s="202"/>
      <c r="F32" s="202">
        <v>4283842567</v>
      </c>
      <c r="G32" s="202"/>
      <c r="H32" s="202"/>
      <c r="I32" s="202"/>
      <c r="J32" s="202"/>
      <c r="K32" s="202"/>
      <c r="L32" s="202">
        <v>3877520990</v>
      </c>
      <c r="M32" s="202"/>
      <c r="N32" s="202"/>
    </row>
    <row r="33" spans="1:14" ht="12.75">
      <c r="A33" s="201"/>
      <c r="B33" s="202" t="s">
        <v>301</v>
      </c>
      <c r="C33" s="202"/>
      <c r="D33" s="202"/>
      <c r="E33" s="202"/>
      <c r="F33" s="208">
        <v>4283842567</v>
      </c>
      <c r="G33" s="202"/>
      <c r="H33" s="208">
        <f>F32-F33</f>
        <v>0</v>
      </c>
      <c r="I33" s="202"/>
      <c r="J33" s="202"/>
      <c r="K33" s="202"/>
      <c r="L33" s="208">
        <v>3877520990</v>
      </c>
      <c r="M33" s="202"/>
      <c r="N33" s="208">
        <f>L32-L33</f>
        <v>0</v>
      </c>
    </row>
    <row r="34" spans="1:14" ht="12.75">
      <c r="A34" s="201"/>
      <c r="B34" s="202" t="s">
        <v>302</v>
      </c>
      <c r="C34" s="202"/>
      <c r="D34" s="202"/>
      <c r="E34" s="202"/>
      <c r="F34" s="202"/>
      <c r="G34" s="202"/>
      <c r="H34" s="202">
        <f>H30-H33</f>
        <v>15204775855</v>
      </c>
      <c r="I34" s="202"/>
      <c r="J34" s="202"/>
      <c r="K34" s="202"/>
      <c r="L34" s="202"/>
      <c r="M34" s="202"/>
      <c r="N34" s="202">
        <f>N30-N33</f>
        <v>655989367</v>
      </c>
    </row>
    <row r="35" spans="1:14" ht="12.75">
      <c r="A35" s="201"/>
      <c r="B35" s="207" t="s">
        <v>303</v>
      </c>
      <c r="C35" s="202"/>
      <c r="D35" s="202"/>
      <c r="E35" s="202"/>
      <c r="F35" s="202"/>
      <c r="G35" s="202"/>
      <c r="H35" s="202">
        <v>5891583573</v>
      </c>
      <c r="I35" s="202"/>
      <c r="J35" s="202"/>
      <c r="K35" s="202"/>
      <c r="L35" s="202"/>
      <c r="M35" s="202"/>
      <c r="N35" s="202">
        <v>0</v>
      </c>
    </row>
    <row r="36" spans="1:14" ht="12.75">
      <c r="A36" s="201"/>
      <c r="B36" s="207" t="s">
        <v>304</v>
      </c>
      <c r="C36" s="202"/>
      <c r="D36" s="202"/>
      <c r="E36" s="202"/>
      <c r="F36" s="202"/>
      <c r="G36" s="202"/>
      <c r="H36" s="202">
        <v>21595407</v>
      </c>
      <c r="I36" s="202"/>
      <c r="J36" s="202"/>
      <c r="K36" s="202"/>
      <c r="L36" s="202"/>
      <c r="M36" s="202"/>
      <c r="N36" s="202">
        <v>0</v>
      </c>
    </row>
    <row r="37" spans="1:14" ht="12.75">
      <c r="A37" s="201"/>
      <c r="B37" s="207" t="s">
        <v>305</v>
      </c>
      <c r="C37" s="202"/>
      <c r="D37" s="202"/>
      <c r="E37" s="202"/>
      <c r="F37" s="202"/>
      <c r="G37" s="202"/>
      <c r="H37" s="202">
        <v>0</v>
      </c>
      <c r="I37" s="202"/>
      <c r="J37" s="202"/>
      <c r="K37" s="202"/>
      <c r="L37" s="202"/>
      <c r="M37" s="202"/>
      <c r="N37" s="202">
        <v>687595563</v>
      </c>
    </row>
    <row r="38" spans="1:14" ht="12.75">
      <c r="A38" s="201"/>
      <c r="B38" s="212" t="s">
        <v>306</v>
      </c>
      <c r="C38" s="202"/>
      <c r="D38" s="202"/>
      <c r="E38" s="202"/>
      <c r="F38" s="202"/>
      <c r="G38" s="202"/>
      <c r="H38" s="208">
        <v>48643351</v>
      </c>
      <c r="I38" s="202"/>
      <c r="J38" s="202"/>
      <c r="K38" s="202"/>
      <c r="L38" s="202"/>
      <c r="M38" s="202"/>
      <c r="N38" s="208">
        <v>48706353</v>
      </c>
    </row>
    <row r="39" spans="1:14" ht="13.5" thickBot="1">
      <c r="A39" s="201"/>
      <c r="B39" s="202" t="s">
        <v>307</v>
      </c>
      <c r="C39" s="202"/>
      <c r="D39" s="202"/>
      <c r="E39" s="202"/>
      <c r="F39" s="202"/>
      <c r="G39" s="202"/>
      <c r="H39" s="213">
        <f>H34-H35-H36-H37-H38</f>
        <v>9242953524</v>
      </c>
      <c r="I39" s="202"/>
      <c r="J39" s="202"/>
      <c r="K39" s="202"/>
      <c r="L39" s="202"/>
      <c r="M39" s="202"/>
      <c r="N39" s="213">
        <f>N34-N35-N36-N37-N38</f>
        <v>-80312549</v>
      </c>
    </row>
    <row r="40" spans="1:14" ht="13.5" thickTop="1">
      <c r="A40" s="201"/>
      <c r="B40" s="212"/>
      <c r="C40" s="202"/>
      <c r="D40" s="202"/>
      <c r="E40" s="202"/>
      <c r="F40" s="202"/>
      <c r="G40" s="202"/>
      <c r="H40" s="202"/>
      <c r="I40" s="202"/>
      <c r="J40" s="202"/>
      <c r="K40" s="202"/>
      <c r="L40" s="202"/>
      <c r="M40" s="202"/>
      <c r="N40" s="206"/>
    </row>
    <row r="41" spans="1:14" ht="12.75">
      <c r="A41" s="201"/>
      <c r="B41" s="202"/>
      <c r="C41" s="202"/>
      <c r="D41" s="202"/>
      <c r="E41" s="202"/>
      <c r="F41" s="202"/>
      <c r="G41" s="202"/>
      <c r="H41" s="202"/>
      <c r="I41" s="202"/>
      <c r="J41" s="202"/>
      <c r="K41" s="202"/>
      <c r="L41" s="202"/>
      <c r="M41" s="202"/>
      <c r="N41" s="202"/>
    </row>
    <row r="42" spans="1:14" ht="13.5" thickBot="1">
      <c r="A42" s="187"/>
      <c r="B42" s="214"/>
      <c r="C42" s="214"/>
      <c r="D42" s="214"/>
      <c r="E42" s="214"/>
      <c r="F42" s="214"/>
      <c r="G42" s="214"/>
      <c r="H42" s="214"/>
      <c r="I42" s="214"/>
      <c r="J42" s="214"/>
      <c r="K42" s="214"/>
      <c r="L42" s="214"/>
      <c r="M42" s="214"/>
      <c r="N42" s="214"/>
    </row>
  </sheetData>
  <mergeCells count="2">
    <mergeCell ref="A1:N1"/>
    <mergeCell ref="A2:N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Iriotis Themis</cp:lastModifiedBy>
  <cp:lastPrinted>2001-10-17T10:57:26Z</cp:lastPrinted>
  <dcterms:created xsi:type="dcterms:W3CDTF">2001-09-03T15:11:24Z</dcterms:created>
  <dcterms:modified xsi:type="dcterms:W3CDTF">2002-01-29T09:16:02Z</dcterms:modified>
  <cp:category/>
  <cp:version/>
  <cp:contentType/>
  <cp:contentStatus/>
</cp:coreProperties>
</file>