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030" activeTab="0"/>
  </bookViews>
  <sheets>
    <sheet name="Λογιστικη Κατασταση 6Μ 2001" sheetId="1" r:id="rId1"/>
    <sheet name="Ενοπ Λογιστ Κατασταση 6Μ 2001" sheetId="2" r:id="rId2"/>
  </sheets>
  <definedNames/>
  <calcPr fullCalcOnLoad="1"/>
</workbook>
</file>

<file path=xl/sharedStrings.xml><?xml version="1.0" encoding="utf-8"?>
<sst xmlns="http://schemas.openxmlformats.org/spreadsheetml/2006/main" count="145" uniqueCount="78">
  <si>
    <t>ΜΟΤΟΡ ΟΪΛ ΕΛΛΑΣ ΔΙΥΛΙΣΤΗΡΙΑ ΚΟΡΙΝΘΟΥ Α.Ε.</t>
  </si>
  <si>
    <t>ΑΡ.Μ.Α.Ε. 1482/01ΑΤ/Β/86/300/96</t>
  </si>
  <si>
    <t xml:space="preserve">ΣΥΝΟΠΤΙΚΗ ΛΟΓΙΣΤΙΚΗ ΚΑΤΑΣΤΑΣΗ </t>
  </si>
  <si>
    <t xml:space="preserve">ΤΗΣ 30ης ΙΟΥΝΙΟΥ 2001 </t>
  </si>
  <si>
    <t>Ποσά κλειομένης περιόδου</t>
  </si>
  <si>
    <t>Ποσά προηγούμενης περιόδου</t>
  </si>
  <si>
    <t>1/1/2001-30/6/2001</t>
  </si>
  <si>
    <t>1/1/2000-30/6/2000</t>
  </si>
  <si>
    <t>ΕΝΕΡΓΗΤΙΚΟ</t>
  </si>
  <si>
    <t>Ποσά σε δρχ.</t>
  </si>
  <si>
    <t>Ποσά σε ευρώ</t>
  </si>
  <si>
    <t>ΕΞΟΔΑ ΕΓΚΑΤΑΣΤΑΣΗΣ</t>
  </si>
  <si>
    <t>Μείον Αποσβέσεις</t>
  </si>
  <si>
    <t>Δαπάνες πολυετούς απόσβεσης (αναπόσβ.υπόλοιπο)</t>
  </si>
  <si>
    <t>Πάγιο Ενεργητικό</t>
  </si>
  <si>
    <t>Συμμετοχές και μακροπρ.απαιτήσεις</t>
  </si>
  <si>
    <t>Αποθέματα</t>
  </si>
  <si>
    <t>Πελάτες</t>
  </si>
  <si>
    <t>Λοιπές απαιτήσεις</t>
  </si>
  <si>
    <t>Διαθέσιμα</t>
  </si>
  <si>
    <t>Μεταβατικοί Λογαριασμοί Ενεργητικού</t>
  </si>
  <si>
    <t>ΓΕΝΙΚΟ ΣΥΝΟΛΟ ΕΝΕΡΓΗΤΙΚΟΥ</t>
  </si>
  <si>
    <t>ΛΟΓΑΡΙΑΣΜΟΙ ΤΑΞΕΩΣ ΧΡΕΩΣΤΙΚΟΙ</t>
  </si>
  <si>
    <t>ΠΑΘΗΤΙΚΟ</t>
  </si>
  <si>
    <t>Καταβεβλημένο Μετοχικό Κεφάλαιο</t>
  </si>
  <si>
    <t>Αποθεματικό και λοιποί λογαριασμοί ιδίων Κεφαλαίων</t>
  </si>
  <si>
    <t>Αποτελέσματα περιόδου</t>
  </si>
  <si>
    <t>Μείον λοιποί μη ενσωμ/νοι στο λειτουργικό κόστος φόροι</t>
  </si>
  <si>
    <t>Αποτελέσματα Προηγ.Χρήσεων</t>
  </si>
  <si>
    <t>Προβλέψεις Διάφορες</t>
  </si>
  <si>
    <t>Υποχρεώσεις Μακροπρόθεσμες</t>
  </si>
  <si>
    <t>Υποχρεώσεις Βραχυπρόθεσμες</t>
  </si>
  <si>
    <t>Μεταβατικοί Λογαριασμοί Παθητικού</t>
  </si>
  <si>
    <t>ΓΕΝΙΚΟ ΣΥΝΟΛΟ ΠΑΘΗΤΙΚΟΥ</t>
  </si>
  <si>
    <t>ΛΟΓΑΡΙΑΣΜΟΙ ΤΑΞΕΩΣ ΠΙΣΤΩΤΙΚΟΙ</t>
  </si>
  <si>
    <t>1) Υφιστάμενα εμπράγματα βάρη επί των παγίων στοιχείων</t>
  </si>
  <si>
    <t>α) Προσημειώσεις 120.062.556.000 δρχ.</t>
  </si>
  <si>
    <t>β) Υποθήκες 42.673.000 δρχ.</t>
  </si>
  <si>
    <t>2) Απασχολούμενο προσωπικό 1.060 άτομα</t>
  </si>
  <si>
    <t>3) Για υφιστάμενες επίδικες απαιτήσεις  συνολικού ποσού δρχ.17 δις περίπου δεν έχει</t>
  </si>
  <si>
    <t>σχηματισθεί καμμία πρόβλεψη γιατί υπάρχουν ανάλογες επίδικες ανταπαιτήσεις συνολικού</t>
  </si>
  <si>
    <t>ποσού δρχ. 27 δις περίπου.</t>
  </si>
  <si>
    <t>4) Οι βασικές λογιστικές αρχές που ακολουθήθηκαν για την σύνταξη της λογιστικής κατάστασης είναι ίδιες</t>
  </si>
  <si>
    <t>με αυτές που τηρήθηκαν για την σύνταξη των ισολογισμών της 31/12/00.</t>
  </si>
  <si>
    <t>KATAΣΤΑΣΗ ΑΠΟΤΕΛΕΣΜΑΤΩΝ ΠΕΡΙΟΔΟΥ</t>
  </si>
  <si>
    <t>ΕΣΟΔΑ</t>
  </si>
  <si>
    <t>Έσοδα απο πωλήσεις</t>
  </si>
  <si>
    <t>Μείον Κόστος Πωληθέντων</t>
  </si>
  <si>
    <t>Πλέον Άλλα έσοδα Εκμεταλλεύσεως</t>
  </si>
  <si>
    <t>ΜΙΚΤΑ ΑΠΟΤΕΛΕΣΜΑΤΑ ΕΚΜΕΤΑΛΛΕΥΣΗΣ</t>
  </si>
  <si>
    <t>Μείον Έξοδα Διοικητικής Λειτουργίας</t>
  </si>
  <si>
    <t>Έξοδα Λειτουργίας Διάθεσης</t>
  </si>
  <si>
    <t>Χρηματοοικονομικά Αποτελέσματα</t>
  </si>
  <si>
    <t>ΚΑΘΑΡΑ ΑΠΟΤΕΛΕΣΜΑΤΑ ΕΚΜΕΤΑΛΛΕΥΣΗΣ</t>
  </si>
  <si>
    <t>Πλέον Ανόργανα Έσοδα - Κέρδη</t>
  </si>
  <si>
    <t>Μείον Ανόργανα Έξοδα - Ζημίες</t>
  </si>
  <si>
    <t>ΣΥΝΟΛΙΚΑ ΚΑΘΑΡΑ ΑΠΟΤΕΛΕΣΜΑΤΑ</t>
  </si>
  <si>
    <t>ΠΡΟ ΦΟΡΩΝ 1/1 - 30/6/2001</t>
  </si>
  <si>
    <t>Μαρούσι, 27 Ioυλίου 2001</t>
  </si>
  <si>
    <t xml:space="preserve">Ο ΠΡΟΕΔΡΟΣ </t>
  </si>
  <si>
    <t>Ο ΔΙΕΥΘΥΝΩΝ ΣΥΜΒΟΥΛΟΣ</t>
  </si>
  <si>
    <t>Ο ΔΙΕΥΘΥΝΤΗΣ ΛΟΓΙΣΤΗΡΙΟΥ</t>
  </si>
  <si>
    <t>ΤΟΥ ΔΙΟΙΚΗΤΙΚΟΥ ΣΥΜΒΟΥΛΙΟΥ</t>
  </si>
  <si>
    <t>ΒΑΡΔΗΣ Ι. ΒΑΡΔΙΝΟΓΙΑΝΝΗΣ</t>
  </si>
  <si>
    <t>ΑBDULHAKIM Α. AL GOUHI</t>
  </si>
  <si>
    <t>ΘΕΟΔΩΡΟΣ Ν. ΠΟΡΦΥΡΗΣ</t>
  </si>
  <si>
    <t>ΑΔΤ Κ 011385/82</t>
  </si>
  <si>
    <t>A.Διαβατηρίου Σαουδικής Αραβίας</t>
  </si>
  <si>
    <t>ΑΔΤ Ρ 557979/94</t>
  </si>
  <si>
    <t>C 173030/2000</t>
  </si>
  <si>
    <t>ΕΞΟΔΑ ΕΓΚΑΤΑΣΤΑΣΕΩΣ</t>
  </si>
  <si>
    <t>Συμμετοχές και Μακροπρ.απαιτήσεις</t>
  </si>
  <si>
    <t>Αποτελέσματα Περιόδου</t>
  </si>
  <si>
    <t>Μείον Διαφορές φορολογικού ελέγχου προηγ. Χρήσεων</t>
  </si>
  <si>
    <t>Μακροπρόθεσμες υποχρεώσεις</t>
  </si>
  <si>
    <t>Βραχυπρόθεσμες υποχρεώσεις</t>
  </si>
  <si>
    <t>ΠΡΟ ΦΟΡΩΝ 1/1 - 30/6/2000</t>
  </si>
  <si>
    <t>ENOΠΟΙΗΜΕΝΗ</t>
  </si>
</sst>
</file>

<file path=xl/styles.xml><?xml version="1.0" encoding="utf-8"?>
<styleSheet xmlns="http://schemas.openxmlformats.org/spreadsheetml/2006/main">
  <numFmts count="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;\(#,##0\)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3" fillId="0" borderId="3" xfId="19" applyNumberFormat="1" applyFont="1" applyBorder="1" applyAlignment="1">
      <alignment horizontal="right"/>
      <protection/>
    </xf>
    <xf numFmtId="3" fontId="3" fillId="0" borderId="3" xfId="0" applyNumberFormat="1" applyFon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/>
    </xf>
    <xf numFmtId="4" fontId="8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3" fontId="9" fillId="0" borderId="3" xfId="0" applyNumberFormat="1" applyFont="1" applyFill="1" applyBorder="1" applyAlignment="1">
      <alignment/>
    </xf>
    <xf numFmtId="4" fontId="9" fillId="0" borderId="3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3" xfId="0" applyNumberFormat="1" applyFont="1" applyBorder="1" applyAlignment="1">
      <alignment horizontal="center"/>
    </xf>
    <xf numFmtId="3" fontId="9" fillId="0" borderId="3" xfId="0" applyNumberFormat="1" applyFont="1" applyFill="1" applyBorder="1" applyAlignment="1">
      <alignment/>
    </xf>
    <xf numFmtId="4" fontId="9" fillId="0" borderId="3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14" fontId="8" fillId="0" borderId="0" xfId="0" applyNumberFormat="1" applyFont="1" applyAlignment="1">
      <alignment horizontal="center"/>
    </xf>
    <xf numFmtId="3" fontId="7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86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14.8515625" style="3" customWidth="1"/>
    <col min="2" max="2" width="21.00390625" style="2" customWidth="1"/>
    <col min="3" max="3" width="9.7109375" style="2" customWidth="1"/>
    <col min="4" max="4" width="17.421875" style="2" customWidth="1"/>
    <col min="5" max="5" width="14.7109375" style="2" customWidth="1"/>
    <col min="6" max="6" width="14.00390625" style="2" customWidth="1"/>
    <col min="7" max="7" width="18.421875" style="2" customWidth="1"/>
    <col min="8" max="9" width="13.7109375" style="2" customWidth="1"/>
    <col min="10" max="10" width="45.421875" style="2" hidden="1" customWidth="1"/>
    <col min="11" max="11" width="14.421875" style="2" hidden="1" customWidth="1"/>
    <col min="12" max="12" width="13.7109375" style="2" hidden="1" customWidth="1"/>
    <col min="13" max="13" width="0" style="2" hidden="1" customWidth="1"/>
    <col min="14" max="14" width="0.13671875" style="2" hidden="1" customWidth="1"/>
    <col min="15" max="15" width="13.140625" style="2" customWidth="1"/>
    <col min="16" max="16" width="14.7109375" style="2" customWidth="1"/>
    <col min="17" max="17" width="14.00390625" style="2" customWidth="1"/>
    <col min="18" max="16384" width="9.140625" style="2" customWidth="1"/>
  </cols>
  <sheetData>
    <row r="4" spans="1:17" ht="18">
      <c r="A4" s="1"/>
      <c r="B4" s="112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ht="18">
      <c r="A5" s="1"/>
      <c r="B5" s="112" t="s">
        <v>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8" spans="1:17" ht="12.75">
      <c r="A8" s="1"/>
      <c r="B8" s="106" t="s">
        <v>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17" ht="12.75">
      <c r="A9" s="1"/>
      <c r="B9" s="111" t="s">
        <v>3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spans="1:17" ht="12.75">
      <c r="A10" s="1"/>
      <c r="B10" s="1"/>
      <c r="C10" s="1"/>
      <c r="D10" s="1"/>
      <c r="E10" s="1"/>
      <c r="F10" s="1"/>
      <c r="G10" s="1"/>
      <c r="H10" s="5"/>
      <c r="I10" s="6"/>
      <c r="J10" s="7"/>
      <c r="K10" s="7"/>
      <c r="L10" s="7"/>
      <c r="M10" s="7"/>
      <c r="N10" s="7"/>
      <c r="O10" s="7"/>
      <c r="P10" s="7"/>
      <c r="Q10" s="7"/>
    </row>
    <row r="11" spans="1:17" ht="12.75">
      <c r="A11" s="1"/>
      <c r="B11" s="1"/>
      <c r="C11" s="1"/>
      <c r="D11" s="1"/>
      <c r="E11" s="106" t="s">
        <v>4</v>
      </c>
      <c r="F11" s="106"/>
      <c r="G11" s="106"/>
      <c r="H11" s="106"/>
      <c r="I11" s="111" t="s">
        <v>5</v>
      </c>
      <c r="J11" s="111"/>
      <c r="K11" s="111"/>
      <c r="L11" s="111"/>
      <c r="M11" s="111"/>
      <c r="N11" s="111"/>
      <c r="O11" s="111"/>
      <c r="P11" s="111"/>
      <c r="Q11" s="111"/>
    </row>
    <row r="12" spans="1:17" ht="12.75">
      <c r="A12" s="1"/>
      <c r="B12" s="1"/>
      <c r="C12" s="1"/>
      <c r="D12" s="1"/>
      <c r="E12" s="106" t="s">
        <v>6</v>
      </c>
      <c r="F12" s="106"/>
      <c r="G12" s="106"/>
      <c r="H12" s="106"/>
      <c r="I12" s="111" t="s">
        <v>7</v>
      </c>
      <c r="J12" s="111"/>
      <c r="K12" s="111"/>
      <c r="L12" s="111"/>
      <c r="M12" s="111"/>
      <c r="N12" s="111"/>
      <c r="O12" s="111"/>
      <c r="P12" s="111"/>
      <c r="Q12" s="111"/>
    </row>
    <row r="13" spans="2:18" ht="13.5" thickBot="1">
      <c r="B13" s="107" t="s">
        <v>8</v>
      </c>
      <c r="C13" s="107"/>
      <c r="D13" s="107"/>
      <c r="E13" s="1" t="s">
        <v>9</v>
      </c>
      <c r="F13" s="1" t="s">
        <v>10</v>
      </c>
      <c r="G13" s="1" t="s">
        <v>9</v>
      </c>
      <c r="H13" s="1" t="s">
        <v>10</v>
      </c>
      <c r="I13" s="8" t="s">
        <v>9</v>
      </c>
      <c r="J13" s="9" t="s">
        <v>10</v>
      </c>
      <c r="K13" s="9" t="s">
        <v>9</v>
      </c>
      <c r="L13" s="9" t="s">
        <v>10</v>
      </c>
      <c r="M13" s="9" t="s">
        <v>9</v>
      </c>
      <c r="N13" s="9" t="s">
        <v>10</v>
      </c>
      <c r="O13" s="9" t="s">
        <v>10</v>
      </c>
      <c r="P13" s="9" t="s">
        <v>9</v>
      </c>
      <c r="Q13" s="9" t="s">
        <v>10</v>
      </c>
      <c r="R13" s="7"/>
    </row>
    <row r="14" spans="2:20" ht="12.75">
      <c r="B14" s="107" t="s">
        <v>11</v>
      </c>
      <c r="C14" s="107"/>
      <c r="D14" s="107"/>
      <c r="E14" s="10"/>
      <c r="F14" s="10"/>
      <c r="G14" s="10"/>
      <c r="H14" s="11"/>
      <c r="I14" s="12">
        <v>997499369</v>
      </c>
      <c r="J14" s="13"/>
      <c r="K14" s="13"/>
      <c r="L14" s="13"/>
      <c r="M14" s="13"/>
      <c r="N14" s="13"/>
      <c r="O14" s="13">
        <f>I14/340.75</f>
        <v>2927364.252384446</v>
      </c>
      <c r="P14" s="14"/>
      <c r="Q14" s="15"/>
      <c r="R14" s="16"/>
      <c r="S14" s="3"/>
      <c r="T14" s="3"/>
    </row>
    <row r="15" spans="2:20" ht="12.75">
      <c r="B15" s="109" t="s">
        <v>12</v>
      </c>
      <c r="C15" s="109"/>
      <c r="D15" s="109"/>
      <c r="E15" s="10"/>
      <c r="F15" s="10"/>
      <c r="G15" s="10"/>
      <c r="H15" s="11"/>
      <c r="I15" s="17">
        <v>486069389</v>
      </c>
      <c r="J15" s="18"/>
      <c r="K15" s="18"/>
      <c r="L15" s="18"/>
      <c r="M15" s="18"/>
      <c r="N15" s="18"/>
      <c r="O15" s="19">
        <f>I15/340.75</f>
        <v>1426469.226705796</v>
      </c>
      <c r="P15" s="18">
        <f>I14-I15</f>
        <v>511429980</v>
      </c>
      <c r="Q15" s="20">
        <f>P15/340.75</f>
        <v>1500895.02567865</v>
      </c>
      <c r="R15" s="16"/>
      <c r="S15" s="3"/>
      <c r="T15" s="3"/>
    </row>
    <row r="16" spans="2:20" ht="12.75">
      <c r="B16" s="110" t="s">
        <v>13</v>
      </c>
      <c r="C16" s="110"/>
      <c r="D16" s="110"/>
      <c r="E16" s="13"/>
      <c r="F16" s="13"/>
      <c r="G16" s="21">
        <v>159577163</v>
      </c>
      <c r="H16" s="22">
        <f>G16/340.75</f>
        <v>468311.55685986794</v>
      </c>
      <c r="I16" s="23"/>
      <c r="J16" s="18"/>
      <c r="K16" s="18"/>
      <c r="L16" s="18"/>
      <c r="M16" s="18"/>
      <c r="N16" s="18"/>
      <c r="O16" s="24"/>
      <c r="P16" s="18"/>
      <c r="Q16" s="20"/>
      <c r="R16" s="16"/>
      <c r="S16" s="3"/>
      <c r="T16" s="3"/>
    </row>
    <row r="17" spans="2:20" ht="12.75">
      <c r="B17" s="109" t="s">
        <v>14</v>
      </c>
      <c r="C17" s="109"/>
      <c r="D17" s="109"/>
      <c r="E17" s="18">
        <v>116820985200</v>
      </c>
      <c r="F17" s="18">
        <f>E17/340.75</f>
        <v>342834879.53044754</v>
      </c>
      <c r="G17" s="18"/>
      <c r="H17" s="20"/>
      <c r="I17" s="23">
        <v>97772124726</v>
      </c>
      <c r="J17" s="18"/>
      <c r="K17" s="18">
        <f>I16-I17</f>
        <v>-97772124726</v>
      </c>
      <c r="L17" s="18"/>
      <c r="M17" s="18"/>
      <c r="N17" s="18"/>
      <c r="O17" s="18">
        <f>I17/340.75</f>
        <v>286932134.192223</v>
      </c>
      <c r="P17" s="18"/>
      <c r="Q17" s="20"/>
      <c r="R17" s="16"/>
      <c r="S17" s="3"/>
      <c r="T17" s="3"/>
    </row>
    <row r="18" spans="2:20" ht="12.75">
      <c r="B18" s="109" t="s">
        <v>12</v>
      </c>
      <c r="C18" s="109"/>
      <c r="D18" s="109"/>
      <c r="E18" s="18">
        <v>51245977323</v>
      </c>
      <c r="F18" s="18">
        <v>150391717</v>
      </c>
      <c r="G18" s="18">
        <f>E17-E18</f>
        <v>65575007877</v>
      </c>
      <c r="H18" s="20">
        <f aca="true" t="shared" si="0" ref="H18:H38">G18/340.75</f>
        <v>192443163.24871606</v>
      </c>
      <c r="I18" s="17">
        <v>44880549580</v>
      </c>
      <c r="J18" s="18"/>
      <c r="K18" s="18"/>
      <c r="L18" s="18"/>
      <c r="M18" s="18"/>
      <c r="N18" s="18"/>
      <c r="O18" s="19">
        <f>I18/340.75</f>
        <v>131711077.27072634</v>
      </c>
      <c r="P18" s="18">
        <f>I17-I18</f>
        <v>52891575146</v>
      </c>
      <c r="Q18" s="20">
        <f>P18/340.75</f>
        <v>155221056.9214967</v>
      </c>
      <c r="R18" s="16"/>
      <c r="S18" s="3"/>
      <c r="T18" s="3"/>
    </row>
    <row r="19" spans="2:20" ht="12.75">
      <c r="B19" s="100" t="s">
        <v>15</v>
      </c>
      <c r="C19" s="101"/>
      <c r="D19" s="102"/>
      <c r="E19" s="18"/>
      <c r="F19" s="18"/>
      <c r="G19" s="18">
        <v>6985548806</v>
      </c>
      <c r="H19" s="20">
        <f t="shared" si="0"/>
        <v>20500510.068965517</v>
      </c>
      <c r="I19" s="23"/>
      <c r="J19" s="18"/>
      <c r="K19" s="18"/>
      <c r="L19" s="18"/>
      <c r="M19" s="18"/>
      <c r="N19" s="18"/>
      <c r="O19" s="18"/>
      <c r="P19" s="18">
        <v>21238125848</v>
      </c>
      <c r="Q19" s="20">
        <f aca="true" t="shared" si="1" ref="Q19:Q26">P19/340.75</f>
        <v>62327588.69552458</v>
      </c>
      <c r="R19" s="16"/>
      <c r="S19" s="3"/>
      <c r="T19" s="3"/>
    </row>
    <row r="20" spans="2:20" ht="12.75">
      <c r="B20" s="109" t="s">
        <v>16</v>
      </c>
      <c r="C20" s="109"/>
      <c r="D20" s="109"/>
      <c r="E20" s="18"/>
      <c r="F20" s="18"/>
      <c r="G20" s="18">
        <v>42684343353</v>
      </c>
      <c r="H20" s="20">
        <f t="shared" si="0"/>
        <v>125265864.57226706</v>
      </c>
      <c r="I20" s="23"/>
      <c r="J20" s="18"/>
      <c r="K20" s="25">
        <f>I18-I20</f>
        <v>44880549580</v>
      </c>
      <c r="L20" s="25"/>
      <c r="M20" s="25"/>
      <c r="N20" s="25"/>
      <c r="O20" s="25"/>
      <c r="P20" s="18">
        <v>57684430588</v>
      </c>
      <c r="Q20" s="20">
        <f t="shared" si="1"/>
        <v>169286663.5011005</v>
      </c>
      <c r="R20" s="16"/>
      <c r="S20" s="3"/>
      <c r="T20" s="3"/>
    </row>
    <row r="21" spans="2:20" ht="12.75">
      <c r="B21" s="109" t="s">
        <v>17</v>
      </c>
      <c r="C21" s="109"/>
      <c r="D21" s="109"/>
      <c r="E21" s="18"/>
      <c r="F21" s="18"/>
      <c r="G21" s="18">
        <v>38282224844</v>
      </c>
      <c r="H21" s="20">
        <f t="shared" si="0"/>
        <v>112346954.78796771</v>
      </c>
      <c r="I21" s="23"/>
      <c r="J21" s="18"/>
      <c r="K21" s="25">
        <v>21238125848</v>
      </c>
      <c r="L21" s="25"/>
      <c r="M21" s="25"/>
      <c r="N21" s="25"/>
      <c r="O21" s="25"/>
      <c r="P21" s="18">
        <v>37775627583</v>
      </c>
      <c r="Q21" s="20">
        <f t="shared" si="1"/>
        <v>110860242.3565664</v>
      </c>
      <c r="R21" s="16"/>
      <c r="S21" s="3"/>
      <c r="T21" s="3"/>
    </row>
    <row r="22" spans="2:20" ht="12.75">
      <c r="B22" s="109" t="s">
        <v>18</v>
      </c>
      <c r="C22" s="109"/>
      <c r="D22" s="109"/>
      <c r="E22" s="18"/>
      <c r="F22" s="18"/>
      <c r="G22" s="18">
        <v>10680775354</v>
      </c>
      <c r="H22" s="20">
        <f t="shared" si="0"/>
        <v>31344901.992663242</v>
      </c>
      <c r="I22" s="23"/>
      <c r="J22" s="18"/>
      <c r="K22" s="25">
        <v>57684430588</v>
      </c>
      <c r="L22" s="25"/>
      <c r="M22" s="25"/>
      <c r="N22" s="25"/>
      <c r="O22" s="25"/>
      <c r="P22" s="18">
        <v>22175897712</v>
      </c>
      <c r="Q22" s="20">
        <f t="shared" si="1"/>
        <v>65079670.4680851</v>
      </c>
      <c r="R22" s="16"/>
      <c r="S22" s="3"/>
      <c r="T22" s="3"/>
    </row>
    <row r="23" spans="2:20" ht="12.75">
      <c r="B23" s="109" t="s">
        <v>19</v>
      </c>
      <c r="C23" s="109"/>
      <c r="D23" s="109"/>
      <c r="E23" s="18"/>
      <c r="F23" s="18"/>
      <c r="G23" s="18">
        <v>1234013890</v>
      </c>
      <c r="H23" s="20">
        <f t="shared" si="0"/>
        <v>3621464.0939104916</v>
      </c>
      <c r="I23" s="23"/>
      <c r="J23" s="18"/>
      <c r="K23" s="25">
        <v>37775627583</v>
      </c>
      <c r="L23" s="25"/>
      <c r="M23" s="25"/>
      <c r="N23" s="25"/>
      <c r="O23" s="25"/>
      <c r="P23" s="18">
        <v>1916765071</v>
      </c>
      <c r="Q23" s="20">
        <f t="shared" si="1"/>
        <v>5625135.93837124</v>
      </c>
      <c r="R23" s="16"/>
      <c r="S23" s="3"/>
      <c r="T23" s="3"/>
    </row>
    <row r="24" spans="2:20" ht="12.75">
      <c r="B24" s="109" t="s">
        <v>20</v>
      </c>
      <c r="C24" s="109"/>
      <c r="D24" s="109"/>
      <c r="E24" s="18"/>
      <c r="F24" s="18"/>
      <c r="G24" s="19">
        <f>613818345+197974842</f>
        <v>811793187</v>
      </c>
      <c r="H24" s="26">
        <f t="shared" si="0"/>
        <v>2382371.788701394</v>
      </c>
      <c r="I24" s="23"/>
      <c r="J24" s="18"/>
      <c r="K24" s="25">
        <v>22175897712</v>
      </c>
      <c r="L24" s="25"/>
      <c r="M24" s="25"/>
      <c r="N24" s="25"/>
      <c r="O24" s="25"/>
      <c r="P24" s="19">
        <v>1177229673</v>
      </c>
      <c r="Q24" s="26">
        <f t="shared" si="1"/>
        <v>3454819.2898019077</v>
      </c>
      <c r="R24" s="16"/>
      <c r="S24" s="3"/>
      <c r="T24" s="3"/>
    </row>
    <row r="25" spans="2:20" ht="12.75">
      <c r="B25" s="108" t="s">
        <v>21</v>
      </c>
      <c r="C25" s="108"/>
      <c r="D25" s="108"/>
      <c r="E25" s="18"/>
      <c r="F25" s="18"/>
      <c r="G25" s="27">
        <f>SUM(G16:G24)</f>
        <v>166413284474</v>
      </c>
      <c r="H25" s="28">
        <f>SUM(H16:H24)</f>
        <v>488373542.11005145</v>
      </c>
      <c r="I25" s="23"/>
      <c r="J25" s="18"/>
      <c r="K25" s="25">
        <v>1916765071</v>
      </c>
      <c r="L25" s="25"/>
      <c r="M25" s="25"/>
      <c r="N25" s="25"/>
      <c r="O25" s="25"/>
      <c r="P25" s="27">
        <f>SUM(P15:P24)</f>
        <v>195371081601</v>
      </c>
      <c r="Q25" s="28">
        <f t="shared" si="1"/>
        <v>573356072.1966251</v>
      </c>
      <c r="R25" s="16"/>
      <c r="S25" s="3"/>
      <c r="T25" s="3"/>
    </row>
    <row r="26" spans="2:20" ht="12.75">
      <c r="B26" s="108" t="s">
        <v>22</v>
      </c>
      <c r="C26" s="108"/>
      <c r="D26" s="108"/>
      <c r="E26" s="18"/>
      <c r="F26" s="18"/>
      <c r="G26" s="18">
        <v>126229543553</v>
      </c>
      <c r="H26" s="20">
        <f t="shared" si="0"/>
        <v>370446202.6500367</v>
      </c>
      <c r="I26" s="23"/>
      <c r="J26" s="18"/>
      <c r="K26" s="25">
        <v>1177229673</v>
      </c>
      <c r="L26" s="25"/>
      <c r="M26" s="25"/>
      <c r="N26" s="25"/>
      <c r="O26" s="25"/>
      <c r="P26" s="18">
        <v>67172121175</v>
      </c>
      <c r="Q26" s="20">
        <f t="shared" si="1"/>
        <v>197130216.2142333</v>
      </c>
      <c r="R26" s="16"/>
      <c r="S26" s="3"/>
      <c r="T26" s="3"/>
    </row>
    <row r="27" spans="2:20" ht="12.75">
      <c r="B27" s="107" t="s">
        <v>23</v>
      </c>
      <c r="C27" s="107"/>
      <c r="D27" s="107"/>
      <c r="E27" s="18"/>
      <c r="F27" s="18"/>
      <c r="G27" s="18"/>
      <c r="H27" s="20"/>
      <c r="I27" s="23"/>
      <c r="J27" s="18"/>
      <c r="K27" s="25">
        <f>SUM(K17:K26)</f>
        <v>89076501329</v>
      </c>
      <c r="L27" s="25"/>
      <c r="M27" s="25"/>
      <c r="N27" s="25"/>
      <c r="O27" s="25"/>
      <c r="P27" s="25"/>
      <c r="Q27" s="29"/>
      <c r="R27" s="16"/>
      <c r="S27" s="3"/>
      <c r="T27" s="3"/>
    </row>
    <row r="28" spans="2:20" ht="12.75">
      <c r="B28" s="109" t="s">
        <v>24</v>
      </c>
      <c r="C28" s="109"/>
      <c r="D28" s="109"/>
      <c r="E28" s="18"/>
      <c r="F28" s="18"/>
      <c r="G28" s="18">
        <v>10550760000</v>
      </c>
      <c r="H28" s="20">
        <f t="shared" si="0"/>
        <v>30963345.561261922</v>
      </c>
      <c r="I28" s="23"/>
      <c r="J28" s="18"/>
      <c r="K28" s="18">
        <v>67172121175</v>
      </c>
      <c r="L28" s="18"/>
      <c r="M28" s="18"/>
      <c r="N28" s="18"/>
      <c r="O28" s="18"/>
      <c r="P28" s="18">
        <v>10550760000</v>
      </c>
      <c r="Q28" s="20">
        <f>P28/340.75</f>
        <v>30963345.561261922</v>
      </c>
      <c r="R28" s="16"/>
      <c r="S28" s="3"/>
      <c r="T28" s="3"/>
    </row>
    <row r="29" spans="2:20" ht="12.75">
      <c r="B29" s="109" t="s">
        <v>25</v>
      </c>
      <c r="C29" s="109"/>
      <c r="D29" s="109"/>
      <c r="E29" s="18"/>
      <c r="F29" s="18"/>
      <c r="G29" s="18">
        <v>18206934124</v>
      </c>
      <c r="H29" s="20">
        <f t="shared" si="0"/>
        <v>53431941.66984593</v>
      </c>
      <c r="I29" s="23"/>
      <c r="J29" s="18"/>
      <c r="K29" s="18"/>
      <c r="L29" s="18"/>
      <c r="M29" s="18"/>
      <c r="N29" s="18"/>
      <c r="O29" s="18"/>
      <c r="P29" s="18">
        <v>9620200628</v>
      </c>
      <c r="Q29" s="20">
        <f aca="true" t="shared" si="2" ref="Q29:Q38">P29/340.75</f>
        <v>28232430.309611153</v>
      </c>
      <c r="R29" s="16"/>
      <c r="S29" s="3"/>
      <c r="T29" s="3"/>
    </row>
    <row r="30" spans="2:20" ht="12.75">
      <c r="B30" s="100" t="s">
        <v>26</v>
      </c>
      <c r="C30" s="101"/>
      <c r="D30" s="102"/>
      <c r="E30" s="18">
        <v>19277320857</v>
      </c>
      <c r="F30" s="25">
        <f>E30/340.75</f>
        <v>56573208.67791636</v>
      </c>
      <c r="G30" s="30"/>
      <c r="H30" s="20"/>
      <c r="I30" s="23">
        <v>19015340010</v>
      </c>
      <c r="J30" s="18"/>
      <c r="K30" s="18">
        <v>10550760000</v>
      </c>
      <c r="L30" s="18"/>
      <c r="M30" s="18"/>
      <c r="N30" s="18"/>
      <c r="O30" s="18">
        <f>I30/340.75</f>
        <v>55804372.73661042</v>
      </c>
      <c r="P30" s="18"/>
      <c r="Q30" s="20"/>
      <c r="R30" s="16"/>
      <c r="S30" s="3"/>
      <c r="T30" s="3"/>
    </row>
    <row r="31" spans="2:20" ht="12.75">
      <c r="B31" s="100" t="s">
        <v>27</v>
      </c>
      <c r="C31" s="101"/>
      <c r="D31" s="102"/>
      <c r="E31" s="31">
        <v>60624462</v>
      </c>
      <c r="F31" s="32">
        <f>E31/340.75</f>
        <v>177914.78209831254</v>
      </c>
      <c r="G31" s="18">
        <f>E30-E31</f>
        <v>19216696395</v>
      </c>
      <c r="H31" s="20">
        <f>G31/340.75</f>
        <v>56395293.89581805</v>
      </c>
      <c r="I31" s="17">
        <v>60424312</v>
      </c>
      <c r="J31" s="18"/>
      <c r="K31" s="18"/>
      <c r="L31" s="18"/>
      <c r="M31" s="18"/>
      <c r="N31" s="18"/>
      <c r="O31" s="19">
        <f>I31/340.75</f>
        <v>177327.40132061628</v>
      </c>
      <c r="P31" s="27">
        <v>18954915698</v>
      </c>
      <c r="Q31" s="28">
        <f t="shared" si="2"/>
        <v>55627045.3352898</v>
      </c>
      <c r="R31" s="16"/>
      <c r="S31" s="3"/>
      <c r="T31" s="3"/>
    </row>
    <row r="32" spans="2:20" ht="12.75">
      <c r="B32" s="109" t="s">
        <v>28</v>
      </c>
      <c r="C32" s="109"/>
      <c r="D32" s="109"/>
      <c r="E32" s="18"/>
      <c r="F32" s="18"/>
      <c r="G32" s="18">
        <v>4648237835</v>
      </c>
      <c r="H32" s="20">
        <f t="shared" si="0"/>
        <v>13641196.874541452</v>
      </c>
      <c r="I32" s="23"/>
      <c r="J32" s="18"/>
      <c r="K32" s="18">
        <v>754636099</v>
      </c>
      <c r="L32" s="18"/>
      <c r="M32" s="18"/>
      <c r="N32" s="18"/>
      <c r="O32" s="18"/>
      <c r="P32" s="18">
        <v>754636099</v>
      </c>
      <c r="Q32" s="20">
        <f t="shared" si="2"/>
        <v>2214632.719002201</v>
      </c>
      <c r="R32" s="16"/>
      <c r="S32" s="3"/>
      <c r="T32" s="3"/>
    </row>
    <row r="33" spans="2:20" ht="12.75">
      <c r="B33" s="109" t="s">
        <v>29</v>
      </c>
      <c r="C33" s="109"/>
      <c r="D33" s="109"/>
      <c r="E33" s="18"/>
      <c r="F33" s="18"/>
      <c r="G33" s="18">
        <v>5100926000</v>
      </c>
      <c r="H33" s="20">
        <f>G33/340.75</f>
        <v>14969702.127659574</v>
      </c>
      <c r="I33" s="33"/>
      <c r="J33" s="18"/>
      <c r="K33" s="18"/>
      <c r="L33" s="18"/>
      <c r="M33" s="18"/>
      <c r="N33" s="18"/>
      <c r="O33" s="18"/>
      <c r="P33" s="18">
        <v>9009351961</v>
      </c>
      <c r="Q33" s="20">
        <f t="shared" si="2"/>
        <v>26439770.978723403</v>
      </c>
      <c r="R33" s="16"/>
      <c r="S33" s="3"/>
      <c r="T33" s="3"/>
    </row>
    <row r="34" spans="2:20" ht="12.75">
      <c r="B34" s="109" t="s">
        <v>30</v>
      </c>
      <c r="C34" s="109"/>
      <c r="D34" s="109"/>
      <c r="E34" s="18"/>
      <c r="F34" s="18"/>
      <c r="G34" s="18">
        <v>58803345501</v>
      </c>
      <c r="H34" s="20">
        <f t="shared" si="0"/>
        <v>172570346.29787233</v>
      </c>
      <c r="I34" s="34"/>
      <c r="J34" s="18"/>
      <c r="K34" s="18">
        <f>I30-I31</f>
        <v>18954915698</v>
      </c>
      <c r="L34" s="18"/>
      <c r="M34" s="18"/>
      <c r="N34" s="18"/>
      <c r="O34" s="18"/>
      <c r="P34" s="18">
        <v>22058694</v>
      </c>
      <c r="Q34" s="20">
        <f t="shared" si="2"/>
        <v>64735.71239911959</v>
      </c>
      <c r="R34" s="16"/>
      <c r="S34" s="3"/>
      <c r="T34" s="3"/>
    </row>
    <row r="35" spans="2:20" ht="12.75">
      <c r="B35" s="109" t="s">
        <v>31</v>
      </c>
      <c r="C35" s="109"/>
      <c r="D35" s="109"/>
      <c r="E35" s="18"/>
      <c r="F35" s="18"/>
      <c r="G35" s="18">
        <v>48286233975</v>
      </c>
      <c r="H35" s="20">
        <f t="shared" si="0"/>
        <v>141705749.0095378</v>
      </c>
      <c r="I35" s="23"/>
      <c r="J35" s="18"/>
      <c r="K35" s="18">
        <v>9009351961</v>
      </c>
      <c r="L35" s="18"/>
      <c r="M35" s="18"/>
      <c r="N35" s="18"/>
      <c r="O35" s="18"/>
      <c r="P35" s="18">
        <v>118615857201</v>
      </c>
      <c r="Q35" s="20">
        <f t="shared" si="2"/>
        <v>348102295.52751285</v>
      </c>
      <c r="R35" s="16"/>
      <c r="S35" s="3"/>
      <c r="T35" s="3"/>
    </row>
    <row r="36" spans="2:20" ht="12.75">
      <c r="B36" s="109" t="s">
        <v>32</v>
      </c>
      <c r="C36" s="109"/>
      <c r="D36" s="109"/>
      <c r="E36" s="18"/>
      <c r="F36" s="18"/>
      <c r="G36" s="19">
        <v>1600150644</v>
      </c>
      <c r="H36" s="26">
        <f t="shared" si="0"/>
        <v>4695966.673514307</v>
      </c>
      <c r="I36" s="23"/>
      <c r="J36" s="18"/>
      <c r="K36" s="18">
        <v>22058694</v>
      </c>
      <c r="L36" s="18"/>
      <c r="M36" s="18"/>
      <c r="N36" s="18"/>
      <c r="O36" s="18"/>
      <c r="P36" s="19">
        <v>27843301320</v>
      </c>
      <c r="Q36" s="26">
        <f t="shared" si="2"/>
        <v>81711816.05282465</v>
      </c>
      <c r="R36" s="16"/>
      <c r="S36" s="3"/>
      <c r="T36" s="3"/>
    </row>
    <row r="37" spans="2:20" ht="12.75">
      <c r="B37" s="108" t="s">
        <v>33</v>
      </c>
      <c r="C37" s="108"/>
      <c r="D37" s="108"/>
      <c r="E37" s="18"/>
      <c r="F37" s="18"/>
      <c r="G37" s="27">
        <f>SUM(G28:G36)</f>
        <v>166413284474</v>
      </c>
      <c r="H37" s="28">
        <f>SUM(H28:H36)</f>
        <v>488373542.11005145</v>
      </c>
      <c r="I37" s="23"/>
      <c r="J37" s="18"/>
      <c r="K37" s="18">
        <v>118615857201</v>
      </c>
      <c r="L37" s="18"/>
      <c r="M37" s="18"/>
      <c r="N37" s="18"/>
      <c r="O37" s="18"/>
      <c r="P37" s="27">
        <f>SUM(P28:P36)</f>
        <v>195371081601</v>
      </c>
      <c r="Q37" s="28">
        <f t="shared" si="2"/>
        <v>573356072.1966251</v>
      </c>
      <c r="R37" s="16"/>
      <c r="S37" s="3"/>
      <c r="T37" s="3"/>
    </row>
    <row r="38" spans="2:20" ht="12.75">
      <c r="B38" s="108" t="s">
        <v>34</v>
      </c>
      <c r="C38" s="108"/>
      <c r="D38" s="108"/>
      <c r="E38" s="18"/>
      <c r="F38" s="18"/>
      <c r="G38" s="18">
        <v>126229543553</v>
      </c>
      <c r="H38" s="20">
        <f t="shared" si="0"/>
        <v>370446202.6500367</v>
      </c>
      <c r="I38" s="23"/>
      <c r="J38" s="18"/>
      <c r="K38" s="18">
        <v>27843301320</v>
      </c>
      <c r="L38" s="18"/>
      <c r="M38" s="18"/>
      <c r="N38" s="18"/>
      <c r="O38" s="18"/>
      <c r="P38" s="18">
        <v>67172121175</v>
      </c>
      <c r="Q38" s="18">
        <f t="shared" si="2"/>
        <v>197130216.2142333</v>
      </c>
      <c r="R38" s="16"/>
      <c r="S38" s="3"/>
      <c r="T38" s="3"/>
    </row>
    <row r="39" spans="1:20" ht="12.75">
      <c r="A39" s="1"/>
      <c r="I39" s="35"/>
      <c r="J39" s="35"/>
      <c r="K39" s="36">
        <f>SUM(K30:K38)</f>
        <v>185750880973</v>
      </c>
      <c r="L39" s="36"/>
      <c r="M39" s="36"/>
      <c r="N39" s="36"/>
      <c r="O39" s="36"/>
      <c r="P39" s="36"/>
      <c r="Q39" s="36"/>
      <c r="R39" s="36"/>
      <c r="S39" s="3"/>
      <c r="T39" s="3"/>
    </row>
    <row r="40" spans="1:20" ht="12.75">
      <c r="A40" s="1"/>
      <c r="I40" s="35"/>
      <c r="J40" s="35"/>
      <c r="K40" s="36"/>
      <c r="L40" s="36"/>
      <c r="M40" s="36"/>
      <c r="N40" s="36"/>
      <c r="O40" s="36"/>
      <c r="P40" s="36"/>
      <c r="Q40" s="36"/>
      <c r="R40" s="36"/>
      <c r="S40" s="3"/>
      <c r="T40" s="3"/>
    </row>
    <row r="41" spans="1:20" ht="12.75">
      <c r="A41" s="1"/>
      <c r="I41" s="35"/>
      <c r="J41" s="35"/>
      <c r="K41" s="36"/>
      <c r="L41" s="36"/>
      <c r="M41" s="36"/>
      <c r="N41" s="36"/>
      <c r="O41" s="36"/>
      <c r="P41" s="3"/>
      <c r="Q41" s="3"/>
      <c r="R41" s="3"/>
      <c r="S41" s="3"/>
      <c r="T41" s="3"/>
    </row>
    <row r="42" spans="1:20" ht="12.75">
      <c r="A42" s="1"/>
      <c r="B42" s="37" t="s">
        <v>35</v>
      </c>
      <c r="C42" s="38"/>
      <c r="D42" s="38"/>
      <c r="E42" s="38"/>
      <c r="F42" s="38"/>
      <c r="G42" s="38"/>
      <c r="I42" s="35"/>
      <c r="J42" s="35"/>
      <c r="K42" s="36"/>
      <c r="L42" s="36"/>
      <c r="M42" s="36"/>
      <c r="N42" s="36"/>
      <c r="O42" s="36"/>
      <c r="P42" s="3"/>
      <c r="Q42" s="3"/>
      <c r="R42" s="3"/>
      <c r="S42" s="3"/>
      <c r="T42" s="3"/>
    </row>
    <row r="43" spans="1:20" ht="12.75">
      <c r="A43" s="1"/>
      <c r="B43" s="37" t="s">
        <v>36</v>
      </c>
      <c r="C43" s="38"/>
      <c r="D43" s="38"/>
      <c r="E43" s="38"/>
      <c r="F43" s="38"/>
      <c r="G43" s="38"/>
      <c r="I43" s="35"/>
      <c r="J43" s="35"/>
      <c r="K43" s="36"/>
      <c r="L43" s="36"/>
      <c r="M43" s="36"/>
      <c r="N43" s="36"/>
      <c r="O43" s="36"/>
      <c r="P43" s="3"/>
      <c r="Q43" s="3"/>
      <c r="R43" s="3"/>
      <c r="S43" s="3"/>
      <c r="T43" s="3"/>
    </row>
    <row r="44" spans="1:20" ht="12.75">
      <c r="A44" s="1"/>
      <c r="B44" s="37" t="s">
        <v>37</v>
      </c>
      <c r="C44" s="38"/>
      <c r="D44" s="38"/>
      <c r="E44" s="38"/>
      <c r="F44" s="38"/>
      <c r="G44" s="38"/>
      <c r="I44" s="35"/>
      <c r="J44" s="35"/>
      <c r="K44" s="36"/>
      <c r="L44" s="36"/>
      <c r="M44" s="36"/>
      <c r="N44" s="36"/>
      <c r="O44" s="36"/>
      <c r="P44" s="3"/>
      <c r="Q44" s="3"/>
      <c r="R44" s="3"/>
      <c r="S44" s="3"/>
      <c r="T44" s="3"/>
    </row>
    <row r="45" spans="1:20" ht="12.75">
      <c r="A45" s="1"/>
      <c r="B45" s="37" t="s">
        <v>38</v>
      </c>
      <c r="C45" s="38"/>
      <c r="D45" s="38"/>
      <c r="E45" s="38"/>
      <c r="F45" s="38"/>
      <c r="G45" s="38"/>
      <c r="I45" s="35"/>
      <c r="J45" s="35"/>
      <c r="K45" s="36"/>
      <c r="L45" s="36"/>
      <c r="M45" s="36"/>
      <c r="N45" s="36"/>
      <c r="O45" s="36"/>
      <c r="P45" s="3"/>
      <c r="Q45" s="3"/>
      <c r="R45" s="3"/>
      <c r="S45" s="3"/>
      <c r="T45" s="3"/>
    </row>
    <row r="46" spans="1:20" ht="12.75">
      <c r="A46" s="1"/>
      <c r="B46" s="38" t="s">
        <v>39</v>
      </c>
      <c r="C46" s="38"/>
      <c r="D46" s="38"/>
      <c r="E46" s="38"/>
      <c r="F46" s="38"/>
      <c r="G46" s="38"/>
      <c r="I46" s="35"/>
      <c r="J46" s="35"/>
      <c r="K46" s="36"/>
      <c r="L46" s="36"/>
      <c r="M46" s="36"/>
      <c r="N46" s="36"/>
      <c r="O46" s="36"/>
      <c r="P46" s="3"/>
      <c r="Q46" s="3"/>
      <c r="R46" s="3"/>
      <c r="S46" s="3"/>
      <c r="T46" s="3"/>
    </row>
    <row r="47" spans="1:20" ht="12.75">
      <c r="A47" s="1"/>
      <c r="B47" s="38" t="s">
        <v>40</v>
      </c>
      <c r="C47" s="38"/>
      <c r="D47" s="38"/>
      <c r="E47" s="38"/>
      <c r="F47" s="38"/>
      <c r="G47" s="38"/>
      <c r="I47" s="35"/>
      <c r="J47" s="35"/>
      <c r="K47" s="36"/>
      <c r="L47" s="36"/>
      <c r="M47" s="36"/>
      <c r="N47" s="36"/>
      <c r="O47" s="36"/>
      <c r="P47" s="3"/>
      <c r="Q47" s="3"/>
      <c r="R47" s="3"/>
      <c r="S47" s="3"/>
      <c r="T47" s="3"/>
    </row>
    <row r="48" spans="1:20" ht="12.75">
      <c r="A48" s="1"/>
      <c r="B48" s="38" t="s">
        <v>41</v>
      </c>
      <c r="C48" s="38"/>
      <c r="D48" s="38"/>
      <c r="E48" s="38"/>
      <c r="F48" s="38"/>
      <c r="G48" s="38"/>
      <c r="I48" s="35"/>
      <c r="J48" s="35"/>
      <c r="K48" s="36"/>
      <c r="L48" s="36"/>
      <c r="M48" s="36"/>
      <c r="N48" s="36"/>
      <c r="O48" s="36"/>
      <c r="P48" s="3"/>
      <c r="Q48" s="3"/>
      <c r="R48" s="3"/>
      <c r="S48" s="3"/>
      <c r="T48" s="3"/>
    </row>
    <row r="49" spans="1:20" ht="12.75">
      <c r="A49" s="1"/>
      <c r="B49" s="38" t="s">
        <v>42</v>
      </c>
      <c r="C49" s="38"/>
      <c r="D49" s="38"/>
      <c r="E49" s="38"/>
      <c r="F49" s="38"/>
      <c r="G49" s="38"/>
      <c r="I49" s="35"/>
      <c r="J49" s="35"/>
      <c r="K49" s="36">
        <v>67172121175</v>
      </c>
      <c r="L49" s="36"/>
      <c r="M49" s="36"/>
      <c r="N49" s="36"/>
      <c r="O49" s="36"/>
      <c r="P49" s="3"/>
      <c r="Q49" s="3"/>
      <c r="R49" s="3"/>
      <c r="S49" s="3"/>
      <c r="T49" s="3"/>
    </row>
    <row r="50" spans="1:7" ht="12.75">
      <c r="A50" s="1"/>
      <c r="B50" s="38" t="s">
        <v>43</v>
      </c>
      <c r="C50" s="38"/>
      <c r="D50" s="38"/>
      <c r="E50" s="38"/>
      <c r="F50" s="38"/>
      <c r="G50" s="38"/>
    </row>
    <row r="51" spans="1:7" ht="12.75">
      <c r="A51" s="1"/>
      <c r="B51" s="38"/>
      <c r="C51" s="38"/>
      <c r="D51" s="38"/>
      <c r="E51" s="38"/>
      <c r="F51" s="38"/>
      <c r="G51" s="38"/>
    </row>
    <row r="52" spans="2:8" ht="15.75">
      <c r="B52" s="95" t="s">
        <v>44</v>
      </c>
      <c r="C52" s="95"/>
      <c r="D52" s="95"/>
      <c r="E52" s="95"/>
      <c r="F52" s="95"/>
      <c r="G52" s="95"/>
      <c r="H52" s="95"/>
    </row>
    <row r="53" spans="2:7" ht="12.75">
      <c r="B53" s="1"/>
      <c r="C53" s="1"/>
      <c r="D53" s="1"/>
      <c r="E53" s="1"/>
      <c r="F53" s="1"/>
      <c r="G53" s="1"/>
    </row>
    <row r="54" spans="2:8" ht="12.75">
      <c r="B54" s="1"/>
      <c r="C54" s="1"/>
      <c r="D54" s="1"/>
      <c r="E54" s="106" t="s">
        <v>4</v>
      </c>
      <c r="F54" s="106"/>
      <c r="G54" s="106" t="s">
        <v>5</v>
      </c>
      <c r="H54" s="106"/>
    </row>
    <row r="55" spans="2:8" ht="12.75">
      <c r="B55" s="1"/>
      <c r="C55" s="1"/>
      <c r="D55" s="1"/>
      <c r="E55" s="106" t="s">
        <v>6</v>
      </c>
      <c r="F55" s="106"/>
      <c r="G55" s="106" t="s">
        <v>7</v>
      </c>
      <c r="H55" s="106"/>
    </row>
    <row r="56" spans="2:8" ht="12.75">
      <c r="B56" s="1"/>
      <c r="C56" s="1"/>
      <c r="D56" s="1"/>
      <c r="E56" s="1" t="s">
        <v>9</v>
      </c>
      <c r="F56" s="1" t="s">
        <v>10</v>
      </c>
      <c r="G56" s="4" t="s">
        <v>9</v>
      </c>
      <c r="H56" s="1" t="s">
        <v>10</v>
      </c>
    </row>
    <row r="57" spans="1:9" ht="12.75">
      <c r="A57" s="36"/>
      <c r="B57" s="107" t="s">
        <v>45</v>
      </c>
      <c r="C57" s="107"/>
      <c r="D57" s="107"/>
      <c r="E57" s="39"/>
      <c r="F57" s="40"/>
      <c r="G57" s="41"/>
      <c r="H57" s="42"/>
      <c r="I57" s="7"/>
    </row>
    <row r="58" spans="1:8" ht="12.75">
      <c r="A58" s="36"/>
      <c r="B58" s="100" t="s">
        <v>46</v>
      </c>
      <c r="C58" s="101"/>
      <c r="D58" s="102"/>
      <c r="E58" s="21">
        <v>250018157456</v>
      </c>
      <c r="F58" s="22">
        <f>E58/340.75</f>
        <v>733729002.0719002</v>
      </c>
      <c r="G58" s="43">
        <v>256613027900</v>
      </c>
      <c r="H58" s="25">
        <f>G58/340.75</f>
        <v>753082987.2340425</v>
      </c>
    </row>
    <row r="59" spans="1:8" ht="12.75">
      <c r="A59" s="36"/>
      <c r="B59" s="100" t="s">
        <v>47</v>
      </c>
      <c r="C59" s="101"/>
      <c r="D59" s="102"/>
      <c r="E59" s="25">
        <v>224621919901</v>
      </c>
      <c r="F59" s="29">
        <f aca="true" t="shared" si="3" ref="F59:F69">E59/340.75</f>
        <v>659198591.052091</v>
      </c>
      <c r="G59" s="44">
        <v>224107623614</v>
      </c>
      <c r="H59" s="25">
        <f aca="true" t="shared" si="4" ref="H59:H69">G59/340.75</f>
        <v>657689284.267058</v>
      </c>
    </row>
    <row r="60" spans="1:8" ht="12.75">
      <c r="A60" s="36"/>
      <c r="B60" s="100" t="s">
        <v>48</v>
      </c>
      <c r="C60" s="101"/>
      <c r="D60" s="102"/>
      <c r="E60" s="32">
        <v>1180601153</v>
      </c>
      <c r="F60" s="45">
        <f t="shared" si="3"/>
        <v>3464713.581804842</v>
      </c>
      <c r="G60" s="46">
        <v>832617011</v>
      </c>
      <c r="H60" s="32">
        <f t="shared" si="4"/>
        <v>2443483.5245781364</v>
      </c>
    </row>
    <row r="61" spans="1:8" ht="12.75">
      <c r="A61" s="36"/>
      <c r="B61" s="103" t="s">
        <v>49</v>
      </c>
      <c r="C61" s="104"/>
      <c r="D61" s="105"/>
      <c r="E61" s="47">
        <f>E58-E59+E60</f>
        <v>26576838708</v>
      </c>
      <c r="F61" s="48">
        <f t="shared" si="3"/>
        <v>77995124.60161409</v>
      </c>
      <c r="G61" s="49">
        <f>G58-G59+G60</f>
        <v>33338021297</v>
      </c>
      <c r="H61" s="47">
        <f t="shared" si="4"/>
        <v>97837186.49156272</v>
      </c>
    </row>
    <row r="62" spans="1:8" ht="12.75">
      <c r="A62" s="36"/>
      <c r="B62" s="100" t="s">
        <v>50</v>
      </c>
      <c r="C62" s="101"/>
      <c r="D62" s="102"/>
      <c r="E62" s="25">
        <v>2475816323</v>
      </c>
      <c r="F62" s="29">
        <f t="shared" si="3"/>
        <v>7265785.247248716</v>
      </c>
      <c r="G62" s="44">
        <v>2811123321</v>
      </c>
      <c r="H62" s="25">
        <f t="shared" si="4"/>
        <v>8249811.653705062</v>
      </c>
    </row>
    <row r="63" spans="1:8" ht="12.75">
      <c r="A63" s="36"/>
      <c r="B63" s="100" t="s">
        <v>51</v>
      </c>
      <c r="C63" s="101"/>
      <c r="D63" s="102"/>
      <c r="E63" s="25">
        <v>1424600606</v>
      </c>
      <c r="F63" s="29">
        <f t="shared" si="3"/>
        <v>4180779.4746881877</v>
      </c>
      <c r="G63" s="44">
        <v>1042747137</v>
      </c>
      <c r="H63" s="25">
        <f t="shared" si="4"/>
        <v>3060153.0066030812</v>
      </c>
    </row>
    <row r="64" spans="1:8" ht="12.75">
      <c r="A64" s="36"/>
      <c r="B64" s="100" t="s">
        <v>52</v>
      </c>
      <c r="C64" s="101"/>
      <c r="D64" s="102"/>
      <c r="E64" s="32">
        <v>2600069243</v>
      </c>
      <c r="F64" s="45">
        <f t="shared" si="3"/>
        <v>7630430.647101981</v>
      </c>
      <c r="G64" s="46">
        <v>2431149690</v>
      </c>
      <c r="H64" s="32">
        <f t="shared" si="4"/>
        <v>7134701.951577403</v>
      </c>
    </row>
    <row r="65" spans="1:8" ht="12.75">
      <c r="A65" s="36"/>
      <c r="B65" s="103" t="s">
        <v>53</v>
      </c>
      <c r="C65" s="104"/>
      <c r="D65" s="105"/>
      <c r="E65" s="47">
        <f>E61-E62-E63-E64</f>
        <v>20076352536</v>
      </c>
      <c r="F65" s="48">
        <f t="shared" si="3"/>
        <v>58918129.2325752</v>
      </c>
      <c r="G65" s="49">
        <f>G61-G62-G63-G64</f>
        <v>27053001149</v>
      </c>
      <c r="H65" s="47">
        <f t="shared" si="4"/>
        <v>79392519.87967718</v>
      </c>
    </row>
    <row r="66" spans="1:8" ht="12.75">
      <c r="A66" s="36"/>
      <c r="B66" s="100" t="s">
        <v>54</v>
      </c>
      <c r="C66" s="101"/>
      <c r="D66" s="102"/>
      <c r="E66" s="25">
        <v>6993629439</v>
      </c>
      <c r="F66" s="29">
        <f t="shared" si="3"/>
        <v>20524224.325752016</v>
      </c>
      <c r="G66" s="44">
        <v>6510695550</v>
      </c>
      <c r="H66" s="25">
        <f t="shared" si="4"/>
        <v>19106956.859867938</v>
      </c>
    </row>
    <row r="67" spans="1:8" ht="12.75">
      <c r="A67" s="36"/>
      <c r="B67" s="100" t="s">
        <v>55</v>
      </c>
      <c r="C67" s="101"/>
      <c r="D67" s="102"/>
      <c r="E67" s="32">
        <v>7792661118</v>
      </c>
      <c r="F67" s="45">
        <f t="shared" si="3"/>
        <v>22869144.880410857</v>
      </c>
      <c r="G67" s="46">
        <v>14548356689</v>
      </c>
      <c r="H67" s="32">
        <f t="shared" si="4"/>
        <v>42695104.0029347</v>
      </c>
    </row>
    <row r="68" spans="1:8" ht="12.75">
      <c r="A68" s="36"/>
      <c r="B68" s="103" t="s">
        <v>56</v>
      </c>
      <c r="C68" s="104"/>
      <c r="D68" s="105"/>
      <c r="E68" s="30"/>
      <c r="F68" s="29"/>
      <c r="G68" s="50"/>
      <c r="H68" s="25"/>
    </row>
    <row r="69" spans="1:8" ht="12.75">
      <c r="A69" s="36"/>
      <c r="B69" s="103" t="s">
        <v>57</v>
      </c>
      <c r="C69" s="104"/>
      <c r="D69" s="105"/>
      <c r="E69" s="47">
        <f>+E65+E66-E67</f>
        <v>19277320857</v>
      </c>
      <c r="F69" s="48">
        <f t="shared" si="3"/>
        <v>56573208.67791636</v>
      </c>
      <c r="G69" s="51">
        <f>G65+G66-G67</f>
        <v>19015340010</v>
      </c>
      <c r="H69" s="47">
        <f t="shared" si="4"/>
        <v>55804372.73661042</v>
      </c>
    </row>
    <row r="70" spans="1:8" ht="12.75">
      <c r="A70" s="36"/>
      <c r="B70" s="3"/>
      <c r="G70" s="52"/>
      <c r="H70" s="7"/>
    </row>
    <row r="71" spans="1:8" ht="12.75">
      <c r="A71" s="36"/>
      <c r="B71" s="3"/>
      <c r="G71" s="7"/>
      <c r="H71" s="7"/>
    </row>
    <row r="72" spans="1:2" ht="12.75">
      <c r="A72" s="36"/>
      <c r="B72" s="3"/>
    </row>
    <row r="73" spans="1:18" ht="12.75">
      <c r="A73" s="98" t="s">
        <v>58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1:13" ht="12.75">
      <c r="A74" s="53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2.75">
      <c r="A75" s="53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8" ht="12.75">
      <c r="A76" s="97" t="s">
        <v>59</v>
      </c>
      <c r="B76" s="97"/>
      <c r="C76" s="96" t="s">
        <v>60</v>
      </c>
      <c r="D76" s="96"/>
      <c r="E76" s="96"/>
      <c r="F76" s="96"/>
      <c r="G76" s="96"/>
      <c r="H76" s="96"/>
      <c r="I76" s="96"/>
      <c r="J76" s="97" t="s">
        <v>61</v>
      </c>
      <c r="K76" s="97"/>
      <c r="L76" s="97"/>
      <c r="M76" s="97"/>
      <c r="O76" s="97" t="s">
        <v>61</v>
      </c>
      <c r="P76" s="97"/>
      <c r="Q76" s="97"/>
      <c r="R76" s="97"/>
    </row>
    <row r="77" spans="1:18" ht="12.75">
      <c r="A77" s="96" t="s">
        <v>62</v>
      </c>
      <c r="B77" s="96"/>
      <c r="C77" s="96"/>
      <c r="D77" s="96"/>
      <c r="E77" s="97"/>
      <c r="F77" s="97"/>
      <c r="G77" s="97"/>
      <c r="H77" s="38"/>
      <c r="I77" s="38"/>
      <c r="J77" s="38"/>
      <c r="K77" s="38"/>
      <c r="L77" s="38"/>
      <c r="M77" s="38"/>
      <c r="O77" s="38"/>
      <c r="P77" s="38"/>
      <c r="Q77" s="38"/>
      <c r="R77" s="38"/>
    </row>
    <row r="78" spans="1:18" ht="12.75">
      <c r="A78" s="96"/>
      <c r="B78" s="96"/>
      <c r="C78" s="96"/>
      <c r="D78" s="96"/>
      <c r="E78" s="38"/>
      <c r="F78" s="38"/>
      <c r="G78" s="38"/>
      <c r="H78" s="38"/>
      <c r="I78" s="38"/>
      <c r="J78" s="38"/>
      <c r="K78" s="38"/>
      <c r="L78" s="38"/>
      <c r="M78" s="38"/>
      <c r="O78" s="38"/>
      <c r="P78" s="38"/>
      <c r="Q78" s="38"/>
      <c r="R78" s="38"/>
    </row>
    <row r="79" spans="1:18" ht="12.75">
      <c r="A79" s="96"/>
      <c r="B79" s="96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O79" s="38"/>
      <c r="P79" s="38"/>
      <c r="Q79" s="38"/>
      <c r="R79" s="38"/>
    </row>
    <row r="80" spans="1:18" ht="12.75">
      <c r="A80" s="55"/>
      <c r="B80" s="55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O80" s="38"/>
      <c r="P80" s="38"/>
      <c r="Q80" s="38"/>
      <c r="R80" s="38"/>
    </row>
    <row r="81" spans="1:18" ht="12.75">
      <c r="A81" s="96"/>
      <c r="B81" s="96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O81" s="38"/>
      <c r="P81" s="38"/>
      <c r="Q81" s="38"/>
      <c r="R81" s="38"/>
    </row>
    <row r="82" spans="1:18" ht="12.75">
      <c r="A82" s="96"/>
      <c r="B82" s="96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O82" s="38"/>
      <c r="P82" s="38"/>
      <c r="Q82" s="38"/>
      <c r="R82" s="38"/>
    </row>
    <row r="83" spans="1:18" ht="12.75">
      <c r="A83" s="96"/>
      <c r="B83" s="96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O83" s="38"/>
      <c r="P83" s="38"/>
      <c r="Q83" s="38"/>
      <c r="R83" s="38"/>
    </row>
    <row r="84" spans="1:18" ht="12.75">
      <c r="A84" s="98" t="s">
        <v>63</v>
      </c>
      <c r="B84" s="98"/>
      <c r="C84" s="99" t="s">
        <v>64</v>
      </c>
      <c r="D84" s="99"/>
      <c r="E84" s="99"/>
      <c r="F84" s="99"/>
      <c r="G84" s="99"/>
      <c r="H84" s="99"/>
      <c r="I84" s="99"/>
      <c r="J84" s="98" t="s">
        <v>65</v>
      </c>
      <c r="K84" s="98"/>
      <c r="L84" s="98"/>
      <c r="M84" s="98"/>
      <c r="O84" s="98" t="s">
        <v>65</v>
      </c>
      <c r="P84" s="98"/>
      <c r="Q84" s="98"/>
      <c r="R84" s="98"/>
    </row>
    <row r="85" spans="1:18" ht="12.75">
      <c r="A85" s="97" t="s">
        <v>66</v>
      </c>
      <c r="B85" s="97"/>
      <c r="C85" s="96" t="s">
        <v>67</v>
      </c>
      <c r="D85" s="96"/>
      <c r="E85" s="96"/>
      <c r="F85" s="96"/>
      <c r="G85" s="96"/>
      <c r="H85" s="96"/>
      <c r="I85" s="96"/>
      <c r="J85" s="97" t="s">
        <v>68</v>
      </c>
      <c r="K85" s="97"/>
      <c r="L85" s="97"/>
      <c r="M85" s="97"/>
      <c r="O85" s="97" t="s">
        <v>68</v>
      </c>
      <c r="P85" s="97"/>
      <c r="Q85" s="97"/>
      <c r="R85" s="97"/>
    </row>
    <row r="86" spans="1:13" ht="12.75">
      <c r="A86" s="96"/>
      <c r="B86" s="96"/>
      <c r="C86" s="97" t="s">
        <v>69</v>
      </c>
      <c r="D86" s="97"/>
      <c r="E86" s="97"/>
      <c r="F86" s="97"/>
      <c r="G86" s="97"/>
      <c r="H86" s="97"/>
      <c r="I86" s="97"/>
      <c r="J86" s="38"/>
      <c r="K86" s="38"/>
      <c r="L86" s="38"/>
      <c r="M86" s="38"/>
    </row>
  </sheetData>
  <mergeCells count="76">
    <mergeCell ref="B4:Q4"/>
    <mergeCell ref="B5:Q5"/>
    <mergeCell ref="B8:Q8"/>
    <mergeCell ref="B9:Q9"/>
    <mergeCell ref="E11:H11"/>
    <mergeCell ref="I11:Q11"/>
    <mergeCell ref="E12:H12"/>
    <mergeCell ref="I12:Q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2:H52"/>
    <mergeCell ref="E54:F54"/>
    <mergeCell ref="G54:H54"/>
    <mergeCell ref="E55:F55"/>
    <mergeCell ref="G55:H55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A73:R73"/>
    <mergeCell ref="A76:B76"/>
    <mergeCell ref="C76:I76"/>
    <mergeCell ref="J76:M76"/>
    <mergeCell ref="O76:R76"/>
    <mergeCell ref="A77:B77"/>
    <mergeCell ref="C77:D77"/>
    <mergeCell ref="E77:G77"/>
    <mergeCell ref="A78:B78"/>
    <mergeCell ref="C78:D78"/>
    <mergeCell ref="A79:B79"/>
    <mergeCell ref="A81:B81"/>
    <mergeCell ref="A82:B82"/>
    <mergeCell ref="A83:B83"/>
    <mergeCell ref="J85:M85"/>
    <mergeCell ref="O85:R85"/>
    <mergeCell ref="A84:B84"/>
    <mergeCell ref="C84:I84"/>
    <mergeCell ref="J84:M84"/>
    <mergeCell ref="O84:R84"/>
    <mergeCell ref="A86:B86"/>
    <mergeCell ref="C86:I86"/>
    <mergeCell ref="A85:B85"/>
    <mergeCell ref="C85:I85"/>
  </mergeCells>
  <printOptions/>
  <pageMargins left="0.75" right="0.75" top="1" bottom="1" header="0.5" footer="0.5"/>
  <pageSetup fitToHeight="1" fitToWidth="1" horizontalDpi="300" verticalDpi="3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1">
      <selection activeCell="A35" sqref="A35:F35"/>
    </sheetView>
  </sheetViews>
  <sheetFormatPr defaultColWidth="9.140625" defaultRowHeight="12.75"/>
  <cols>
    <col min="1" max="1" width="21.00390625" style="38" customWidth="1"/>
    <col min="2" max="2" width="9.8515625" style="38" customWidth="1"/>
    <col min="3" max="3" width="12.8515625" style="38" customWidth="1"/>
    <col min="4" max="5" width="14.28125" style="38" customWidth="1"/>
    <col min="6" max="6" width="13.421875" style="38" customWidth="1"/>
    <col min="7" max="7" width="14.421875" style="38" customWidth="1"/>
    <col min="8" max="8" width="13.421875" style="38" customWidth="1"/>
    <col min="9" max="10" width="14.421875" style="38" customWidth="1"/>
    <col min="11" max="11" width="13.28125" style="38" customWidth="1"/>
    <col min="12" max="12" width="13.421875" style="38" customWidth="1"/>
    <col min="13" max="16384" width="9.140625" style="38" customWidth="1"/>
  </cols>
  <sheetData>
    <row r="1" spans="1:8" ht="18">
      <c r="A1" s="112" t="s">
        <v>77</v>
      </c>
      <c r="B1" s="112"/>
      <c r="C1" s="57"/>
      <c r="D1" s="113"/>
      <c r="E1" s="113"/>
      <c r="F1" s="113"/>
      <c r="G1" s="113"/>
      <c r="H1" s="57"/>
    </row>
    <row r="2" spans="1:12" ht="12">
      <c r="A2" s="57"/>
      <c r="B2" s="57"/>
      <c r="C2" s="57"/>
      <c r="D2" s="114">
        <v>37072</v>
      </c>
      <c r="E2" s="114"/>
      <c r="F2" s="114"/>
      <c r="G2" s="114"/>
      <c r="H2" s="57"/>
      <c r="I2" s="115">
        <v>36707</v>
      </c>
      <c r="J2" s="115"/>
      <c r="K2" s="116"/>
      <c r="L2" s="116"/>
    </row>
    <row r="3" spans="1:12" ht="12">
      <c r="A3" s="117" t="s">
        <v>8</v>
      </c>
      <c r="B3" s="118"/>
      <c r="C3" s="119"/>
      <c r="D3" s="120" t="s">
        <v>9</v>
      </c>
      <c r="E3" s="121"/>
      <c r="F3" s="120" t="s">
        <v>10</v>
      </c>
      <c r="G3" s="121" t="s">
        <v>10</v>
      </c>
      <c r="H3" s="61"/>
      <c r="I3" s="120" t="s">
        <v>9</v>
      </c>
      <c r="J3" s="121" t="s">
        <v>9</v>
      </c>
      <c r="K3" s="120" t="s">
        <v>10</v>
      </c>
      <c r="L3" s="121" t="s">
        <v>10</v>
      </c>
    </row>
    <row r="4" spans="1:12" ht="12">
      <c r="A4" s="58"/>
      <c r="B4" s="59"/>
      <c r="C4" s="60"/>
      <c r="D4" s="62"/>
      <c r="E4" s="62"/>
      <c r="F4" s="63"/>
      <c r="G4" s="63"/>
      <c r="H4" s="61"/>
      <c r="I4" s="64"/>
      <c r="J4" s="64"/>
      <c r="K4" s="64"/>
      <c r="L4" s="64"/>
    </row>
    <row r="5" spans="1:12" ht="12">
      <c r="A5" s="122" t="s">
        <v>70</v>
      </c>
      <c r="B5" s="122"/>
      <c r="C5" s="122"/>
      <c r="D5" s="66">
        <v>1263818848</v>
      </c>
      <c r="E5" s="66"/>
      <c r="F5" s="67">
        <v>3708932.7894350695</v>
      </c>
      <c r="G5" s="68"/>
      <c r="H5" s="61"/>
      <c r="I5" s="66">
        <v>1627815195</v>
      </c>
      <c r="J5" s="69"/>
      <c r="K5" s="70">
        <v>4777153.910491562</v>
      </c>
      <c r="L5" s="63"/>
    </row>
    <row r="6" spans="1:12" ht="12">
      <c r="A6" s="123" t="s">
        <v>12</v>
      </c>
      <c r="B6" s="123"/>
      <c r="C6" s="123"/>
      <c r="D6" s="66">
        <v>981458746</v>
      </c>
      <c r="E6" s="69">
        <v>282360102</v>
      </c>
      <c r="F6" s="67">
        <v>2880289.7901687454</v>
      </c>
      <c r="G6" s="67">
        <v>828642.9992663243</v>
      </c>
      <c r="H6" s="61"/>
      <c r="I6" s="66">
        <v>942650409</v>
      </c>
      <c r="J6" s="69">
        <v>685164786</v>
      </c>
      <c r="K6" s="70">
        <v>2766398.852531181</v>
      </c>
      <c r="L6" s="67">
        <v>2010755.0579603815</v>
      </c>
    </row>
    <row r="7" spans="1:12" ht="12">
      <c r="A7" s="123" t="s">
        <v>14</v>
      </c>
      <c r="B7" s="123"/>
      <c r="C7" s="123"/>
      <c r="D7" s="66">
        <v>127887163226</v>
      </c>
      <c r="E7" s="69"/>
      <c r="F7" s="67">
        <v>375310823.8473955</v>
      </c>
      <c r="G7" s="67"/>
      <c r="H7" s="61"/>
      <c r="I7" s="66">
        <v>107919478958</v>
      </c>
      <c r="J7" s="69"/>
      <c r="K7" s="70">
        <v>316711603.6918562</v>
      </c>
      <c r="L7" s="63"/>
    </row>
    <row r="8" spans="1:12" ht="12">
      <c r="A8" s="123" t="s">
        <v>12</v>
      </c>
      <c r="B8" s="123"/>
      <c r="C8" s="123"/>
      <c r="D8" s="66">
        <v>55950313032</v>
      </c>
      <c r="E8" s="69">
        <v>71936850194</v>
      </c>
      <c r="F8" s="67">
        <v>164197543.74761555</v>
      </c>
      <c r="G8" s="67">
        <v>211113280.0997799</v>
      </c>
      <c r="H8" s="61"/>
      <c r="I8" s="66">
        <v>48904184091</v>
      </c>
      <c r="J8" s="69">
        <v>59015294867</v>
      </c>
      <c r="K8" s="70">
        <v>143519248.98312545</v>
      </c>
      <c r="L8" s="67">
        <v>173192354.70873073</v>
      </c>
    </row>
    <row r="9" spans="1:12" ht="12">
      <c r="A9" s="123" t="s">
        <v>71</v>
      </c>
      <c r="B9" s="123"/>
      <c r="C9" s="123"/>
      <c r="D9" s="66"/>
      <c r="E9" s="69">
        <v>7958396464</v>
      </c>
      <c r="F9" s="67"/>
      <c r="G9" s="67">
        <v>23355528.874541454</v>
      </c>
      <c r="H9" s="61"/>
      <c r="I9" s="66"/>
      <c r="J9" s="69">
        <v>22227979697</v>
      </c>
      <c r="K9" s="70"/>
      <c r="L9" s="67">
        <v>65232515.618488625</v>
      </c>
    </row>
    <row r="10" spans="1:12" ht="12">
      <c r="A10" s="123" t="s">
        <v>16</v>
      </c>
      <c r="B10" s="123"/>
      <c r="C10" s="123"/>
      <c r="D10" s="66"/>
      <c r="E10" s="69">
        <v>43514997459</v>
      </c>
      <c r="F10" s="67"/>
      <c r="G10" s="67">
        <v>127703587.55392517</v>
      </c>
      <c r="H10" s="61"/>
      <c r="I10" s="66"/>
      <c r="J10" s="69">
        <v>58616420849</v>
      </c>
      <c r="K10" s="70"/>
      <c r="L10" s="67">
        <v>172021777.98679385</v>
      </c>
    </row>
    <row r="11" spans="1:12" ht="12">
      <c r="A11" s="123" t="s">
        <v>17</v>
      </c>
      <c r="B11" s="123"/>
      <c r="C11" s="123"/>
      <c r="D11" s="66"/>
      <c r="E11" s="69">
        <v>40183649564</v>
      </c>
      <c r="F11" s="67"/>
      <c r="G11" s="67">
        <v>117927071.35436536</v>
      </c>
      <c r="H11" s="61"/>
      <c r="I11" s="66"/>
      <c r="J11" s="69">
        <v>38959069657</v>
      </c>
      <c r="K11" s="70"/>
      <c r="L11" s="67">
        <v>114333293.19735877</v>
      </c>
    </row>
    <row r="12" spans="1:12" ht="12">
      <c r="A12" s="123" t="s">
        <v>18</v>
      </c>
      <c r="B12" s="123"/>
      <c r="C12" s="123"/>
      <c r="D12" s="66"/>
      <c r="E12" s="69">
        <v>21770692052</v>
      </c>
      <c r="F12" s="67"/>
      <c r="G12" s="67">
        <v>63890512.25825385</v>
      </c>
      <c r="H12" s="61"/>
      <c r="I12" s="66"/>
      <c r="J12" s="69">
        <v>29487751262</v>
      </c>
      <c r="K12" s="70"/>
      <c r="L12" s="67">
        <v>86537788.00293471</v>
      </c>
    </row>
    <row r="13" spans="1:12" ht="12">
      <c r="A13" s="123" t="s">
        <v>19</v>
      </c>
      <c r="B13" s="123"/>
      <c r="C13" s="123"/>
      <c r="D13" s="66"/>
      <c r="E13" s="69">
        <v>1504328920</v>
      </c>
      <c r="F13" s="67"/>
      <c r="G13" s="67">
        <v>4414758.385913426</v>
      </c>
      <c r="H13" s="61"/>
      <c r="I13" s="66"/>
      <c r="J13" s="69">
        <v>2560623563</v>
      </c>
      <c r="K13" s="70"/>
      <c r="L13" s="67">
        <v>7514669.297138665</v>
      </c>
    </row>
    <row r="14" spans="1:12" ht="12">
      <c r="A14" s="123" t="s">
        <v>20</v>
      </c>
      <c r="B14" s="123"/>
      <c r="C14" s="123"/>
      <c r="D14" s="66"/>
      <c r="E14" s="71">
        <v>798506145</v>
      </c>
      <c r="F14" s="67"/>
      <c r="G14" s="72">
        <v>2343378.2685253117</v>
      </c>
      <c r="H14" s="73"/>
      <c r="I14" s="66"/>
      <c r="J14" s="74">
        <v>1509818920</v>
      </c>
      <c r="K14" s="70"/>
      <c r="L14" s="75">
        <v>4430869.904622157</v>
      </c>
    </row>
    <row r="15" spans="1:12" ht="12.75" thickBot="1">
      <c r="A15" s="122" t="s">
        <v>21</v>
      </c>
      <c r="B15" s="122"/>
      <c r="C15" s="122"/>
      <c r="D15" s="66"/>
      <c r="E15" s="76">
        <v>187949780900</v>
      </c>
      <c r="F15" s="67"/>
      <c r="G15" s="77">
        <v>551576759.7945708</v>
      </c>
      <c r="H15" s="78"/>
      <c r="I15" s="66"/>
      <c r="J15" s="76">
        <v>213062123601</v>
      </c>
      <c r="K15" s="70"/>
      <c r="L15" s="79">
        <v>625274023.7840278</v>
      </c>
    </row>
    <row r="16" spans="1:12" ht="12.75" thickTop="1">
      <c r="A16" s="122" t="s">
        <v>22</v>
      </c>
      <c r="B16" s="122"/>
      <c r="C16" s="122"/>
      <c r="D16" s="66"/>
      <c r="E16" s="80">
        <v>138692363013</v>
      </c>
      <c r="F16" s="67"/>
      <c r="G16" s="81">
        <v>407020874.5796038</v>
      </c>
      <c r="H16" s="61"/>
      <c r="I16" s="66"/>
      <c r="J16" s="80">
        <v>78958394831</v>
      </c>
      <c r="K16" s="70"/>
      <c r="L16" s="81">
        <v>231719427.23697725</v>
      </c>
    </row>
    <row r="17" spans="1:12" ht="12">
      <c r="A17" s="65"/>
      <c r="B17" s="65"/>
      <c r="C17" s="65"/>
      <c r="D17" s="66"/>
      <c r="E17" s="80"/>
      <c r="F17" s="67"/>
      <c r="G17" s="81"/>
      <c r="H17" s="61"/>
      <c r="I17" s="66"/>
      <c r="J17" s="80"/>
      <c r="K17" s="70"/>
      <c r="L17" s="81"/>
    </row>
    <row r="18" spans="1:12" ht="12">
      <c r="A18" s="124" t="s">
        <v>23</v>
      </c>
      <c r="B18" s="124"/>
      <c r="C18" s="124"/>
      <c r="D18" s="66"/>
      <c r="E18" s="69"/>
      <c r="F18" s="67"/>
      <c r="G18" s="67"/>
      <c r="H18" s="61"/>
      <c r="I18" s="66"/>
      <c r="J18" s="69"/>
      <c r="K18" s="70"/>
      <c r="L18" s="63"/>
    </row>
    <row r="19" spans="1:12" ht="12">
      <c r="A19" s="123" t="s">
        <v>24</v>
      </c>
      <c r="B19" s="123"/>
      <c r="C19" s="123"/>
      <c r="D19" s="66"/>
      <c r="E19" s="69">
        <v>11176310000</v>
      </c>
      <c r="F19" s="67"/>
      <c r="G19" s="67">
        <v>32799148.936170213</v>
      </c>
      <c r="H19" s="61"/>
      <c r="I19" s="66"/>
      <c r="J19" s="69">
        <v>11176310000</v>
      </c>
      <c r="K19" s="70"/>
      <c r="L19" s="82">
        <v>32799148.936170213</v>
      </c>
    </row>
    <row r="20" spans="1:12" ht="12">
      <c r="A20" s="123" t="s">
        <v>25</v>
      </c>
      <c r="B20" s="123"/>
      <c r="C20" s="123"/>
      <c r="D20" s="66"/>
      <c r="E20" s="69">
        <v>18738131426</v>
      </c>
      <c r="F20" s="67"/>
      <c r="G20" s="67">
        <v>54990847.91195891</v>
      </c>
      <c r="H20" s="61"/>
      <c r="I20" s="66"/>
      <c r="J20" s="69">
        <v>9998782264</v>
      </c>
      <c r="K20" s="70"/>
      <c r="L20" s="82">
        <v>29343454.920029346</v>
      </c>
    </row>
    <row r="21" spans="1:12" ht="12">
      <c r="A21" s="123" t="s">
        <v>28</v>
      </c>
      <c r="B21" s="123"/>
      <c r="C21" s="123"/>
      <c r="D21" s="66"/>
      <c r="E21" s="69">
        <v>5268270025</v>
      </c>
      <c r="F21" s="67"/>
      <c r="G21" s="67">
        <v>15460807.116654439</v>
      </c>
      <c r="H21" s="61"/>
      <c r="I21" s="66"/>
      <c r="J21" s="69">
        <v>895430502</v>
      </c>
      <c r="K21" s="70"/>
      <c r="L21" s="82">
        <v>2627822.456346295</v>
      </c>
    </row>
    <row r="22" spans="1:12" ht="12">
      <c r="A22" s="123" t="s">
        <v>72</v>
      </c>
      <c r="B22" s="123"/>
      <c r="C22" s="123"/>
      <c r="D22" s="66">
        <v>20008208574</v>
      </c>
      <c r="E22" s="69"/>
      <c r="F22" s="67">
        <v>58718146.952311076</v>
      </c>
      <c r="G22" s="67"/>
      <c r="H22" s="61"/>
      <c r="I22" s="66">
        <v>19604180476</v>
      </c>
      <c r="J22" s="69"/>
      <c r="K22" s="70">
        <v>57532444.53705063</v>
      </c>
      <c r="L22" s="82"/>
    </row>
    <row r="23" spans="1:12" ht="12">
      <c r="A23" s="125" t="s">
        <v>73</v>
      </c>
      <c r="B23" s="126"/>
      <c r="C23" s="127"/>
      <c r="D23" s="66">
        <v>0</v>
      </c>
      <c r="E23" s="69"/>
      <c r="F23" s="67">
        <v>0</v>
      </c>
      <c r="G23" s="67"/>
      <c r="H23" s="61"/>
      <c r="I23" s="66">
        <v>146838340</v>
      </c>
      <c r="J23" s="69"/>
      <c r="K23" s="70">
        <v>430926.8965517241</v>
      </c>
      <c r="L23" s="82"/>
    </row>
    <row r="24" spans="1:12" ht="12">
      <c r="A24" s="125" t="s">
        <v>27</v>
      </c>
      <c r="B24" s="126"/>
      <c r="C24" s="127"/>
      <c r="D24" s="66">
        <v>60624462</v>
      </c>
      <c r="E24" s="69">
        <v>19947584112</v>
      </c>
      <c r="F24" s="67">
        <v>177914.78209831254</v>
      </c>
      <c r="G24" s="67">
        <v>58540232.17021277</v>
      </c>
      <c r="H24" s="61"/>
      <c r="I24" s="66">
        <v>60424312</v>
      </c>
      <c r="J24" s="69">
        <v>19396917824</v>
      </c>
      <c r="K24" s="70">
        <v>177327.40132061628</v>
      </c>
      <c r="L24" s="82">
        <v>56924190.239178285</v>
      </c>
    </row>
    <row r="25" spans="1:12" ht="12">
      <c r="A25" s="123" t="s">
        <v>29</v>
      </c>
      <c r="B25" s="123"/>
      <c r="C25" s="123"/>
      <c r="D25" s="66"/>
      <c r="E25" s="69">
        <v>5191270733</v>
      </c>
      <c r="F25" s="67"/>
      <c r="G25" s="67">
        <v>15234837.074101247</v>
      </c>
      <c r="H25" s="61"/>
      <c r="I25" s="66"/>
      <c r="J25" s="69">
        <v>9073295439</v>
      </c>
      <c r="K25" s="70"/>
      <c r="L25" s="82">
        <v>26627426.086573735</v>
      </c>
    </row>
    <row r="26" spans="1:12" ht="12">
      <c r="A26" s="123" t="s">
        <v>74</v>
      </c>
      <c r="B26" s="123"/>
      <c r="C26" s="123"/>
      <c r="D26" s="66"/>
      <c r="E26" s="69">
        <v>65403563382</v>
      </c>
      <c r="F26" s="67"/>
      <c r="G26" s="67">
        <v>191940024.5986794</v>
      </c>
      <c r="H26" s="61"/>
      <c r="I26" s="66"/>
      <c r="J26" s="69">
        <v>6497422339</v>
      </c>
      <c r="K26" s="70"/>
      <c r="L26" s="82">
        <v>19068003.929567132</v>
      </c>
    </row>
    <row r="27" spans="1:12" ht="12">
      <c r="A27" s="123" t="s">
        <v>75</v>
      </c>
      <c r="B27" s="123"/>
      <c r="C27" s="123"/>
      <c r="D27" s="66"/>
      <c r="E27" s="69">
        <v>60560105956</v>
      </c>
      <c r="F27" s="67"/>
      <c r="G27" s="67">
        <v>177725916.23184153</v>
      </c>
      <c r="H27" s="61"/>
      <c r="I27" s="66"/>
      <c r="J27" s="69">
        <v>127927899126</v>
      </c>
      <c r="K27" s="70"/>
      <c r="L27" s="82">
        <v>375430371.6096845</v>
      </c>
    </row>
    <row r="28" spans="1:12" ht="12">
      <c r="A28" s="123" t="s">
        <v>32</v>
      </c>
      <c r="B28" s="123"/>
      <c r="C28" s="123"/>
      <c r="D28" s="66"/>
      <c r="E28" s="83">
        <v>1664545266</v>
      </c>
      <c r="F28" s="67"/>
      <c r="G28" s="72">
        <v>4884945.7549523115</v>
      </c>
      <c r="H28" s="61"/>
      <c r="I28" s="66"/>
      <c r="J28" s="74">
        <v>28096066107</v>
      </c>
      <c r="K28" s="70"/>
      <c r="L28" s="84">
        <v>82453605.58647835</v>
      </c>
    </row>
    <row r="29" spans="1:12" ht="12.75" thickBot="1">
      <c r="A29" s="122" t="s">
        <v>33</v>
      </c>
      <c r="B29" s="122"/>
      <c r="C29" s="122"/>
      <c r="D29" s="66"/>
      <c r="E29" s="76">
        <v>187949780900</v>
      </c>
      <c r="F29" s="67"/>
      <c r="G29" s="77">
        <v>551576759.7945708</v>
      </c>
      <c r="H29" s="61"/>
      <c r="I29" s="66"/>
      <c r="J29" s="76">
        <v>213062123601</v>
      </c>
      <c r="K29" s="70"/>
      <c r="L29" s="85">
        <v>625274023.7840278</v>
      </c>
    </row>
    <row r="30" spans="1:12" ht="12.75" thickTop="1">
      <c r="A30" s="122" t="s">
        <v>34</v>
      </c>
      <c r="B30" s="122"/>
      <c r="C30" s="122"/>
      <c r="D30" s="66"/>
      <c r="E30" s="80">
        <v>138692363013</v>
      </c>
      <c r="F30" s="67"/>
      <c r="G30" s="81">
        <v>407020874.5796038</v>
      </c>
      <c r="H30" s="61"/>
      <c r="I30" s="66"/>
      <c r="J30" s="80">
        <v>78958394831</v>
      </c>
      <c r="K30" s="70"/>
      <c r="L30" s="86">
        <v>231719427.23697725</v>
      </c>
    </row>
    <row r="31" spans="1:8" ht="12">
      <c r="A31" s="87"/>
      <c r="B31" s="87"/>
      <c r="C31" s="87"/>
      <c r="D31" s="88"/>
      <c r="E31" s="88"/>
      <c r="F31" s="88"/>
      <c r="G31" s="87"/>
      <c r="H31" s="61"/>
    </row>
    <row r="32" spans="1:7" ht="12">
      <c r="A32" s="128" t="s">
        <v>44</v>
      </c>
      <c r="B32" s="128"/>
      <c r="C32" s="128"/>
      <c r="D32" s="128"/>
      <c r="E32" s="128"/>
      <c r="F32" s="128"/>
      <c r="G32" s="128"/>
    </row>
    <row r="33" spans="1:11" ht="12.75">
      <c r="A33" s="57"/>
      <c r="B33" s="57"/>
      <c r="C33" s="57"/>
      <c r="D33" s="57"/>
      <c r="E33" s="57"/>
      <c r="F33" s="89"/>
      <c r="G33" s="129">
        <v>37072</v>
      </c>
      <c r="H33" s="130"/>
      <c r="J33" s="129">
        <v>36707</v>
      </c>
      <c r="K33" s="130"/>
    </row>
    <row r="34" spans="7:11" ht="12">
      <c r="G34" s="57" t="s">
        <v>9</v>
      </c>
      <c r="H34" s="57" t="s">
        <v>10</v>
      </c>
      <c r="J34" s="57" t="s">
        <v>9</v>
      </c>
      <c r="K34" s="57" t="s">
        <v>10</v>
      </c>
    </row>
    <row r="35" spans="1:11" ht="12">
      <c r="A35" s="117" t="s">
        <v>45</v>
      </c>
      <c r="B35" s="131"/>
      <c r="C35" s="131"/>
      <c r="D35" s="131"/>
      <c r="E35" s="131"/>
      <c r="F35" s="132"/>
      <c r="G35" s="64"/>
      <c r="H35" s="69"/>
      <c r="J35" s="64"/>
      <c r="K35" s="64"/>
    </row>
    <row r="36" spans="1:11" ht="12">
      <c r="A36" s="125" t="s">
        <v>46</v>
      </c>
      <c r="B36" s="126"/>
      <c r="C36" s="126"/>
      <c r="D36" s="126"/>
      <c r="E36" s="126"/>
      <c r="F36" s="127"/>
      <c r="G36" s="69">
        <v>299889034050</v>
      </c>
      <c r="H36" s="67">
        <v>880085206.3096112</v>
      </c>
      <c r="J36" s="69">
        <v>291050341480</v>
      </c>
      <c r="K36" s="67">
        <v>854146269.9339691</v>
      </c>
    </row>
    <row r="37" spans="1:11" ht="12">
      <c r="A37" s="125" t="s">
        <v>47</v>
      </c>
      <c r="B37" s="126"/>
      <c r="C37" s="126"/>
      <c r="D37" s="126"/>
      <c r="E37" s="126"/>
      <c r="F37" s="127"/>
      <c r="G37" s="69">
        <v>268633125637</v>
      </c>
      <c r="H37" s="67">
        <v>788358402.4563463</v>
      </c>
      <c r="J37" s="69">
        <v>253080927599</v>
      </c>
      <c r="K37" s="67">
        <v>742717322.3741746</v>
      </c>
    </row>
    <row r="38" spans="1:11" ht="12">
      <c r="A38" s="125" t="s">
        <v>48</v>
      </c>
      <c r="B38" s="126"/>
      <c r="C38" s="126"/>
      <c r="D38" s="126"/>
      <c r="E38" s="126"/>
      <c r="F38" s="127"/>
      <c r="G38" s="74">
        <v>1572488993</v>
      </c>
      <c r="H38" s="75">
        <v>4614787.947175348</v>
      </c>
      <c r="J38" s="74">
        <v>1014031142</v>
      </c>
      <c r="K38" s="75">
        <v>2975880.0939104916</v>
      </c>
    </row>
    <row r="39" spans="1:11" ht="12">
      <c r="A39" s="133" t="s">
        <v>49</v>
      </c>
      <c r="B39" s="134"/>
      <c r="C39" s="134"/>
      <c r="D39" s="134"/>
      <c r="E39" s="134"/>
      <c r="F39" s="135"/>
      <c r="G39" s="90">
        <v>32828397406</v>
      </c>
      <c r="H39" s="91">
        <v>96341591.8004402</v>
      </c>
      <c r="J39" s="90">
        <v>38983445023</v>
      </c>
      <c r="K39" s="91">
        <v>114404827.65370506</v>
      </c>
    </row>
    <row r="40" spans="1:11" ht="12">
      <c r="A40" s="125" t="s">
        <v>50</v>
      </c>
      <c r="B40" s="126"/>
      <c r="C40" s="126"/>
      <c r="D40" s="126"/>
      <c r="E40" s="126"/>
      <c r="F40" s="127"/>
      <c r="G40" s="69">
        <v>3363827578</v>
      </c>
      <c r="H40" s="67">
        <v>9871834.418195158</v>
      </c>
      <c r="J40" s="69">
        <v>3618410944</v>
      </c>
      <c r="K40" s="67">
        <v>10618960.950843727</v>
      </c>
    </row>
    <row r="41" spans="1:11" ht="12">
      <c r="A41" s="125" t="s">
        <v>51</v>
      </c>
      <c r="B41" s="126"/>
      <c r="C41" s="126"/>
      <c r="D41" s="126"/>
      <c r="E41" s="126"/>
      <c r="F41" s="127"/>
      <c r="G41" s="69">
        <v>5655049527</v>
      </c>
      <c r="H41" s="67">
        <v>16595890.027879678</v>
      </c>
      <c r="J41" s="69">
        <v>4709589567</v>
      </c>
      <c r="K41" s="67">
        <v>13821245.977989728</v>
      </c>
    </row>
    <row r="42" spans="1:11" ht="12">
      <c r="A42" s="125" t="s">
        <v>52</v>
      </c>
      <c r="B42" s="126"/>
      <c r="C42" s="126"/>
      <c r="D42" s="126"/>
      <c r="E42" s="126"/>
      <c r="F42" s="127"/>
      <c r="G42" s="74">
        <v>3026828492</v>
      </c>
      <c r="H42" s="75">
        <v>8882842.23624358</v>
      </c>
      <c r="J42" s="74">
        <v>2932382938</v>
      </c>
      <c r="K42" s="92">
        <v>8605672.598679384</v>
      </c>
    </row>
    <row r="43" spans="1:11" ht="12.75" thickBot="1">
      <c r="A43" s="133" t="s">
        <v>53</v>
      </c>
      <c r="B43" s="134"/>
      <c r="C43" s="134"/>
      <c r="D43" s="134"/>
      <c r="E43" s="134"/>
      <c r="F43" s="135"/>
      <c r="G43" s="90">
        <v>20782691809</v>
      </c>
      <c r="H43" s="91">
        <v>60991025.10812179</v>
      </c>
      <c r="J43" s="90">
        <v>27723061574</v>
      </c>
      <c r="K43" s="77">
        <v>81358948.11619222</v>
      </c>
    </row>
    <row r="44" spans="1:11" ht="12.75" thickTop="1">
      <c r="A44" s="125" t="s">
        <v>54</v>
      </c>
      <c r="B44" s="126"/>
      <c r="C44" s="126"/>
      <c r="D44" s="126"/>
      <c r="E44" s="126"/>
      <c r="F44" s="127"/>
      <c r="G44" s="69">
        <v>7112699793</v>
      </c>
      <c r="H44" s="67">
        <v>20873660.444336027</v>
      </c>
      <c r="J44" s="69">
        <v>6665993958</v>
      </c>
      <c r="K44" s="81">
        <v>19562711.552186355</v>
      </c>
    </row>
    <row r="45" spans="1:11" ht="12">
      <c r="A45" s="125" t="s">
        <v>55</v>
      </c>
      <c r="B45" s="126"/>
      <c r="C45" s="126"/>
      <c r="D45" s="126"/>
      <c r="E45" s="126"/>
      <c r="F45" s="127"/>
      <c r="G45" s="74">
        <v>7887183028</v>
      </c>
      <c r="H45" s="75">
        <v>23146538.600146737</v>
      </c>
      <c r="J45" s="74">
        <v>14784875056</v>
      </c>
      <c r="K45" s="92">
        <v>43389215.13132795</v>
      </c>
    </row>
    <row r="46" spans="1:11" ht="12.75" thickBot="1">
      <c r="A46" s="133" t="s">
        <v>56</v>
      </c>
      <c r="B46" s="134"/>
      <c r="C46" s="134"/>
      <c r="D46" s="134"/>
      <c r="E46" s="134"/>
      <c r="F46" s="135"/>
      <c r="G46" s="76">
        <v>20008208574</v>
      </c>
      <c r="H46" s="79">
        <v>58718146.952311076</v>
      </c>
      <c r="J46" s="76">
        <v>19604180476</v>
      </c>
      <c r="K46" s="77">
        <v>57532444.53705063</v>
      </c>
    </row>
    <row r="47" spans="1:11" ht="13.5" thickTop="1">
      <c r="A47" s="133" t="s">
        <v>76</v>
      </c>
      <c r="B47" s="134"/>
      <c r="C47" s="134"/>
      <c r="D47" s="134"/>
      <c r="E47" s="134"/>
      <c r="F47" s="135"/>
      <c r="G47" s="93"/>
      <c r="H47" s="81"/>
      <c r="J47" s="93"/>
      <c r="K47" s="80"/>
    </row>
    <row r="48" ht="12">
      <c r="A48" s="53"/>
    </row>
    <row r="49" ht="12">
      <c r="A49" s="53"/>
    </row>
    <row r="50" ht="12">
      <c r="A50" s="53"/>
    </row>
    <row r="51" ht="12">
      <c r="A51" s="53"/>
    </row>
    <row r="53" spans="1:8" ht="12">
      <c r="A53" s="98"/>
      <c r="B53" s="98"/>
      <c r="C53" s="98"/>
      <c r="D53" s="98"/>
      <c r="E53" s="98"/>
      <c r="F53" s="98"/>
      <c r="G53" s="98"/>
      <c r="H53" s="98"/>
    </row>
    <row r="56" spans="1:7" ht="12">
      <c r="A56" s="55"/>
      <c r="B56" s="55"/>
      <c r="C56" s="55"/>
      <c r="D56" s="55"/>
      <c r="E56" s="55"/>
      <c r="F56" s="55"/>
      <c r="G56" s="55"/>
    </row>
    <row r="57" spans="1:6" ht="12">
      <c r="A57" s="96"/>
      <c r="B57" s="96"/>
      <c r="C57" s="97"/>
      <c r="D57" s="97"/>
      <c r="E57" s="97"/>
      <c r="F57" s="97"/>
    </row>
    <row r="58" spans="1:2" ht="12">
      <c r="A58" s="96"/>
      <c r="B58" s="96"/>
    </row>
    <row r="64" spans="1:12" s="94" customFormat="1" ht="12">
      <c r="A64" s="56"/>
      <c r="B64" s="56"/>
      <c r="C64" s="56"/>
      <c r="D64" s="56"/>
      <c r="E64" s="56"/>
      <c r="F64" s="56"/>
      <c r="G64" s="56"/>
      <c r="I64" s="38"/>
      <c r="J64" s="38"/>
      <c r="K64" s="38"/>
      <c r="L64" s="38"/>
    </row>
    <row r="65" spans="1:12" ht="12">
      <c r="A65" s="55"/>
      <c r="B65" s="55"/>
      <c r="C65" s="55"/>
      <c r="D65" s="55"/>
      <c r="E65" s="55"/>
      <c r="F65" s="55"/>
      <c r="G65" s="55"/>
      <c r="I65" s="94"/>
      <c r="J65" s="94"/>
      <c r="K65" s="94"/>
      <c r="L65" s="94"/>
    </row>
    <row r="66" spans="1:7" ht="12">
      <c r="A66" s="54"/>
      <c r="B66" s="54"/>
      <c r="C66" s="54"/>
      <c r="D66" s="54"/>
      <c r="E66" s="54"/>
      <c r="F66" s="54"/>
      <c r="G66" s="54"/>
    </row>
  </sheetData>
  <mergeCells count="54">
    <mergeCell ref="A58:B58"/>
    <mergeCell ref="A1:B1"/>
    <mergeCell ref="A47:F47"/>
    <mergeCell ref="A53:H53"/>
    <mergeCell ref="A57:B57"/>
    <mergeCell ref="C57:F57"/>
    <mergeCell ref="A43:F43"/>
    <mergeCell ref="A44:F44"/>
    <mergeCell ref="A45:F45"/>
    <mergeCell ref="A46:F46"/>
    <mergeCell ref="A39:F39"/>
    <mergeCell ref="A40:F40"/>
    <mergeCell ref="A41:F41"/>
    <mergeCell ref="A42:F42"/>
    <mergeCell ref="A35:F35"/>
    <mergeCell ref="A36:F36"/>
    <mergeCell ref="A37:F37"/>
    <mergeCell ref="A38:F38"/>
    <mergeCell ref="A30:C30"/>
    <mergeCell ref="A32:G32"/>
    <mergeCell ref="G33:H33"/>
    <mergeCell ref="J33:K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C6"/>
    <mergeCell ref="A7:C7"/>
    <mergeCell ref="A8:C8"/>
    <mergeCell ref="D1:G1"/>
    <mergeCell ref="D2:G2"/>
    <mergeCell ref="I2:L2"/>
    <mergeCell ref="A3:C3"/>
    <mergeCell ref="D3:E3"/>
    <mergeCell ref="F3:G3"/>
    <mergeCell ref="I3:J3"/>
    <mergeCell ref="K3:L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kyriakpo</dc:creator>
  <cp:keywords/>
  <dc:description/>
  <cp:lastModifiedBy>Iriotis Themis</cp:lastModifiedBy>
  <cp:lastPrinted>2001-09-03T10:20:07Z</cp:lastPrinted>
  <dcterms:created xsi:type="dcterms:W3CDTF">2001-08-30T11:20:20Z</dcterms:created>
  <dcterms:modified xsi:type="dcterms:W3CDTF">2001-12-04T08:32:48Z</dcterms:modified>
  <cp:category/>
  <cp:version/>
  <cp:contentType/>
  <cp:contentStatus/>
</cp:coreProperties>
</file>